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\Downloads\"/>
    </mc:Choice>
  </mc:AlternateContent>
  <xr:revisionPtr revIDLastSave="0" documentId="13_ncr:1_{565EC797-7336-4226-A50A-70E43D20641D}" xr6:coauthVersionLast="47" xr6:coauthVersionMax="47" xr10:uidLastSave="{00000000-0000-0000-0000-000000000000}"/>
  <bookViews>
    <workbookView xWindow="-120" yWindow="-120" windowWidth="24240" windowHeight="13140" xr2:uid="{FAE65008-65A3-433A-815F-8E303211A237}"/>
  </bookViews>
  <sheets>
    <sheet name="Indice" sheetId="1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12" r:id="rId12"/>
    <sheet name="Cuadro 12" sheetId="13" r:id="rId13"/>
    <sheet name="Cuadro 13" sheetId="14" r:id="rId14"/>
    <sheet name="Cuadro 14" sheetId="15" r:id="rId15"/>
  </sheets>
  <definedNames>
    <definedName name="_xlnm.Print_Area" localSheetId="1">'Cuadro 1'!$A$1:$G$14</definedName>
    <definedName name="_xlnm.Print_Area" localSheetId="10">'Cuadro 10'!$A$1:$J$89</definedName>
    <definedName name="_xlnm.Print_Area" localSheetId="11">'Cuadro 11'!$A$1:$J$89</definedName>
    <definedName name="_xlnm.Print_Area" localSheetId="12">'Cuadro 12'!$A$1:$J$102</definedName>
    <definedName name="_xlnm.Print_Area" localSheetId="13">'Cuadro 13'!$A$1:$T$24</definedName>
    <definedName name="_xlnm.Print_Area" localSheetId="14">'Cuadro 14'!$A$1:$K$88</definedName>
    <definedName name="_xlnm.Print_Area" localSheetId="2">'Cuadro 2'!$A$1:$M$23</definedName>
    <definedName name="_xlnm.Print_Area" localSheetId="3">'Cuadro 3'!$A$1:$M$23</definedName>
    <definedName name="_xlnm.Print_Area" localSheetId="4">'Cuadro 4'!$A$1:$H$20</definedName>
    <definedName name="_xlnm.Print_Area" localSheetId="5">'Cuadro 5'!$A$1:$G$24</definedName>
    <definedName name="_xlnm.Print_Area" localSheetId="6">'Cuadro 6'!$A$1:$G$24</definedName>
    <definedName name="_xlnm.Print_Area" localSheetId="7">'Cuadro 7'!$A$1:$G$24</definedName>
    <definedName name="_xlnm.Print_Area" localSheetId="8">'Cuadro 8'!$A$1:$G$24</definedName>
    <definedName name="_xlnm.Print_Area" localSheetId="9">'Cuadro 9'!$A$1:$G$24</definedName>
    <definedName name="_xlnm.Print_Area" localSheetId="0">Indice!$A$1:$L$19</definedName>
    <definedName name="_xlnm.Print_Titles" localSheetId="1">'Cuadro 1'!$1:$3</definedName>
    <definedName name="_xlnm.Print_Titles" localSheetId="10">'Cuadro 10'!$1:$7</definedName>
    <definedName name="_xlnm.Print_Titles" localSheetId="11">'Cuadro 11'!$1:$7</definedName>
    <definedName name="_xlnm.Print_Titles" localSheetId="12">'Cuadro 12'!$1:$7</definedName>
    <definedName name="_xlnm.Print_Titles" localSheetId="13">'Cuadro 13'!$1:$3</definedName>
    <definedName name="_xlnm.Print_Titles" localSheetId="14">'Cuadro 14'!$1:$6</definedName>
    <definedName name="_xlnm.Print_Titles" localSheetId="2">'Cuadro 2'!$1:$3</definedName>
    <definedName name="_xlnm.Print_Titles" localSheetId="3">'Cuadro 3'!$1:$3</definedName>
    <definedName name="_xlnm.Print_Titles" localSheetId="4">'Cuadro 4'!$1:$4</definedName>
    <definedName name="_xlnm.Print_Titles" localSheetId="5">'Cuadro 5'!$1:$4</definedName>
    <definedName name="_xlnm.Print_Titles" localSheetId="6">'Cuadro 6'!$1:$4</definedName>
    <definedName name="_xlnm.Print_Titles" localSheetId="7">'Cuadro 7'!$1:$4</definedName>
    <definedName name="_xlnm.Print_Titles" localSheetId="8">'Cuadro 8'!$1:$4</definedName>
    <definedName name="_xlnm.Print_Titles" localSheetId="9">'Cuadro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2" l="1"/>
  <c r="J83" i="15"/>
  <c r="I81" i="15"/>
  <c r="F79" i="15"/>
  <c r="E79" i="15"/>
  <c r="D79" i="15"/>
  <c r="C79" i="15"/>
  <c r="F73" i="15"/>
  <c r="E73" i="15"/>
  <c r="D73" i="15"/>
  <c r="C73" i="15"/>
  <c r="F67" i="15"/>
  <c r="E67" i="15"/>
  <c r="D67" i="15"/>
  <c r="C67" i="15"/>
  <c r="F61" i="15"/>
  <c r="E61" i="15"/>
  <c r="D61" i="15"/>
  <c r="C61" i="15"/>
  <c r="J60" i="15"/>
  <c r="I60" i="15"/>
  <c r="J59" i="15"/>
  <c r="F55" i="15"/>
  <c r="E55" i="15"/>
  <c r="D55" i="15"/>
  <c r="C55" i="15"/>
  <c r="J51" i="15"/>
  <c r="J50" i="15"/>
  <c r="I50" i="15"/>
  <c r="F49" i="15"/>
  <c r="E49" i="15"/>
  <c r="D49" i="15"/>
  <c r="C49" i="15"/>
  <c r="I44" i="15"/>
  <c r="F43" i="15"/>
  <c r="E43" i="15"/>
  <c r="D43" i="15"/>
  <c r="C43" i="15"/>
  <c r="J42" i="15"/>
  <c r="F37" i="15"/>
  <c r="E37" i="15"/>
  <c r="D37" i="15"/>
  <c r="C37" i="15"/>
  <c r="J36" i="15"/>
  <c r="I36" i="15"/>
  <c r="J35" i="15"/>
  <c r="I35" i="15"/>
  <c r="J34" i="15"/>
  <c r="I34" i="15"/>
  <c r="J33" i="15"/>
  <c r="I33" i="15"/>
  <c r="J32" i="15"/>
  <c r="I32" i="15"/>
  <c r="F31" i="15"/>
  <c r="E31" i="15"/>
  <c r="D31" i="15"/>
  <c r="C31" i="15"/>
  <c r="J30" i="15"/>
  <c r="I30" i="15"/>
  <c r="I29" i="15"/>
  <c r="J28" i="15"/>
  <c r="I28" i="15"/>
  <c r="J26" i="15"/>
  <c r="I26" i="15"/>
  <c r="F25" i="15"/>
  <c r="E25" i="15"/>
  <c r="D25" i="15"/>
  <c r="C25" i="15"/>
  <c r="J24" i="15"/>
  <c r="I24" i="15"/>
  <c r="J23" i="15"/>
  <c r="I23" i="15"/>
  <c r="I22" i="15"/>
  <c r="J20" i="15"/>
  <c r="I20" i="15"/>
  <c r="F19" i="15"/>
  <c r="E19" i="15"/>
  <c r="D19" i="15"/>
  <c r="C19" i="15"/>
  <c r="J17" i="15"/>
  <c r="F13" i="15"/>
  <c r="E13" i="15"/>
  <c r="D13" i="15"/>
  <c r="C13" i="15"/>
  <c r="J12" i="15"/>
  <c r="I12" i="15"/>
  <c r="I11" i="15"/>
  <c r="I10" i="15"/>
  <c r="J8" i="15"/>
  <c r="I8" i="15"/>
  <c r="F7" i="15"/>
  <c r="E7" i="15"/>
  <c r="D7" i="15"/>
  <c r="C7" i="15"/>
  <c r="K21" i="14"/>
  <c r="J21" i="14"/>
  <c r="I20" i="14"/>
  <c r="H20" i="14"/>
  <c r="O19" i="14"/>
  <c r="N19" i="14"/>
  <c r="M19" i="14"/>
  <c r="L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K15" i="14"/>
  <c r="I15" i="14"/>
  <c r="H15" i="14"/>
  <c r="K14" i="14"/>
  <c r="J14" i="14"/>
  <c r="I14" i="14"/>
  <c r="H14" i="14"/>
  <c r="K13" i="14"/>
  <c r="J13" i="14"/>
  <c r="I13" i="14"/>
  <c r="H13" i="14"/>
  <c r="O12" i="14"/>
  <c r="N12" i="14"/>
  <c r="M12" i="14"/>
  <c r="L12" i="14"/>
  <c r="K12" i="14"/>
  <c r="J12" i="14"/>
  <c r="I12" i="14"/>
  <c r="H12" i="14"/>
  <c r="I11" i="14"/>
  <c r="H11" i="14"/>
  <c r="I10" i="14"/>
  <c r="H10" i="14"/>
  <c r="K9" i="14"/>
  <c r="I9" i="14"/>
  <c r="H9" i="14"/>
  <c r="O8" i="14"/>
  <c r="N8" i="14"/>
  <c r="M8" i="14"/>
  <c r="L8" i="14"/>
  <c r="K8" i="14"/>
  <c r="J8" i="14"/>
  <c r="I8" i="14"/>
  <c r="H8" i="14"/>
  <c r="G98" i="13"/>
  <c r="G97" i="13"/>
  <c r="G96" i="13"/>
  <c r="G95" i="13"/>
  <c r="G94" i="13"/>
  <c r="I93" i="13"/>
  <c r="G93" i="13"/>
  <c r="F92" i="13"/>
  <c r="D92" i="13"/>
  <c r="F85" i="13"/>
  <c r="D85" i="13"/>
  <c r="F78" i="13"/>
  <c r="D78" i="13"/>
  <c r="F71" i="13"/>
  <c r="D71" i="13"/>
  <c r="F64" i="13"/>
  <c r="D64" i="13"/>
  <c r="G63" i="13"/>
  <c r="G62" i="13"/>
  <c r="G61" i="13"/>
  <c r="G60" i="13"/>
  <c r="G59" i="13"/>
  <c r="I58" i="13"/>
  <c r="G58" i="13"/>
  <c r="F57" i="13"/>
  <c r="D57" i="13"/>
  <c r="F50" i="13"/>
  <c r="D50" i="13"/>
  <c r="F43" i="13"/>
  <c r="D43" i="13"/>
  <c r="I42" i="13"/>
  <c r="G42" i="13"/>
  <c r="G41" i="13"/>
  <c r="I40" i="13"/>
  <c r="G40" i="13"/>
  <c r="I39" i="13"/>
  <c r="G39" i="13"/>
  <c r="I38" i="13"/>
  <c r="G38" i="13"/>
  <c r="I37" i="13"/>
  <c r="G37" i="13"/>
  <c r="F36" i="13"/>
  <c r="D36" i="13"/>
  <c r="G35" i="13"/>
  <c r="G34" i="13"/>
  <c r="G33" i="13"/>
  <c r="G32" i="13"/>
  <c r="I31" i="13"/>
  <c r="G31" i="13"/>
  <c r="I30" i="13"/>
  <c r="G30" i="13"/>
  <c r="F29" i="13"/>
  <c r="I29" i="13" s="1"/>
  <c r="D29" i="13"/>
  <c r="G28" i="13"/>
  <c r="G27" i="13"/>
  <c r="G26" i="13"/>
  <c r="G25" i="13"/>
  <c r="G24" i="13"/>
  <c r="I23" i="13"/>
  <c r="G23" i="13"/>
  <c r="F22" i="13"/>
  <c r="D22" i="13"/>
  <c r="F15" i="13"/>
  <c r="D15" i="13"/>
  <c r="G14" i="13"/>
  <c r="G13" i="13"/>
  <c r="I12" i="13"/>
  <c r="G12" i="13"/>
  <c r="I11" i="13"/>
  <c r="G11" i="13"/>
  <c r="I10" i="13"/>
  <c r="G10" i="13"/>
  <c r="I9" i="13"/>
  <c r="G9" i="13"/>
  <c r="F8" i="13"/>
  <c r="D8" i="13"/>
  <c r="I85" i="12"/>
  <c r="G85" i="12"/>
  <c r="I84" i="12"/>
  <c r="G84" i="12"/>
  <c r="I83" i="12"/>
  <c r="G83" i="12"/>
  <c r="G82" i="12"/>
  <c r="G81" i="12"/>
  <c r="F80" i="12"/>
  <c r="D80" i="12"/>
  <c r="F74" i="12"/>
  <c r="D74" i="12"/>
  <c r="F68" i="12"/>
  <c r="D68" i="12"/>
  <c r="F62" i="12"/>
  <c r="D62" i="12"/>
  <c r="G61" i="12"/>
  <c r="G60" i="12"/>
  <c r="G59" i="12"/>
  <c r="G58" i="12"/>
  <c r="G57" i="12"/>
  <c r="F56" i="12"/>
  <c r="D56" i="12"/>
  <c r="F50" i="12"/>
  <c r="D50" i="12"/>
  <c r="F44" i="12"/>
  <c r="D44" i="12"/>
  <c r="G43" i="12"/>
  <c r="G42" i="12"/>
  <c r="I41" i="12"/>
  <c r="G41" i="12"/>
  <c r="G40" i="12"/>
  <c r="G39" i="12"/>
  <c r="F38" i="12"/>
  <c r="D38" i="12"/>
  <c r="G37" i="12"/>
  <c r="I36" i="12"/>
  <c r="G36" i="12"/>
  <c r="I35" i="12"/>
  <c r="G35" i="12"/>
  <c r="I34" i="12"/>
  <c r="G34" i="12"/>
  <c r="I33" i="12"/>
  <c r="G33" i="12"/>
  <c r="F32" i="12"/>
  <c r="D32" i="12"/>
  <c r="I31" i="12"/>
  <c r="G31" i="12"/>
  <c r="I30" i="12"/>
  <c r="G30" i="12"/>
  <c r="I29" i="12"/>
  <c r="G29" i="12"/>
  <c r="I28" i="12"/>
  <c r="G28" i="12"/>
  <c r="I27" i="12"/>
  <c r="G27" i="12"/>
  <c r="F26" i="12"/>
  <c r="D26" i="12"/>
  <c r="G25" i="12"/>
  <c r="G24" i="12"/>
  <c r="I23" i="12"/>
  <c r="G23" i="12"/>
  <c r="I22" i="12"/>
  <c r="G22" i="12"/>
  <c r="G21" i="12"/>
  <c r="F20" i="12"/>
  <c r="D20" i="12"/>
  <c r="F14" i="12"/>
  <c r="D14" i="12"/>
  <c r="I13" i="12"/>
  <c r="G13" i="12"/>
  <c r="G12" i="12"/>
  <c r="I11" i="12"/>
  <c r="G11" i="12"/>
  <c r="I10" i="12"/>
  <c r="G10" i="12"/>
  <c r="G9" i="12"/>
  <c r="F8" i="12"/>
  <c r="D8" i="12"/>
  <c r="G85" i="11"/>
  <c r="G84" i="11"/>
  <c r="G83" i="11"/>
  <c r="G82" i="11"/>
  <c r="G81" i="11"/>
  <c r="F80" i="11"/>
  <c r="D80" i="11"/>
  <c r="F74" i="11"/>
  <c r="D74" i="11"/>
  <c r="F68" i="11"/>
  <c r="D68" i="11"/>
  <c r="F62" i="11"/>
  <c r="D62" i="11"/>
  <c r="I61" i="11"/>
  <c r="G61" i="11"/>
  <c r="I60" i="11"/>
  <c r="G60" i="11"/>
  <c r="I59" i="11"/>
  <c r="G59" i="11"/>
  <c r="I58" i="11"/>
  <c r="G58" i="11"/>
  <c r="G57" i="11"/>
  <c r="F56" i="11"/>
  <c r="D56" i="11"/>
  <c r="F50" i="11"/>
  <c r="D50" i="11"/>
  <c r="F44" i="11"/>
  <c r="D44" i="11"/>
  <c r="F38" i="11"/>
  <c r="D38" i="11"/>
  <c r="G37" i="11"/>
  <c r="G36" i="11"/>
  <c r="I35" i="11"/>
  <c r="G35" i="11"/>
  <c r="I34" i="11"/>
  <c r="G34" i="11"/>
  <c r="I33" i="11"/>
  <c r="G33" i="11"/>
  <c r="F32" i="11"/>
  <c r="D32" i="11"/>
  <c r="G31" i="11"/>
  <c r="G30" i="11"/>
  <c r="G29" i="11"/>
  <c r="G28" i="11"/>
  <c r="I27" i="11"/>
  <c r="G27" i="11"/>
  <c r="F26" i="11"/>
  <c r="D26" i="11"/>
  <c r="G25" i="11"/>
  <c r="G24" i="11"/>
  <c r="G23" i="11"/>
  <c r="G22" i="11"/>
  <c r="I21" i="11"/>
  <c r="G21" i="11"/>
  <c r="F20" i="11"/>
  <c r="D20" i="11"/>
  <c r="G19" i="11"/>
  <c r="G18" i="11"/>
  <c r="G17" i="11"/>
  <c r="I16" i="11"/>
  <c r="G16" i="11"/>
  <c r="I15" i="11"/>
  <c r="G15" i="11"/>
  <c r="F14" i="11"/>
  <c r="D14" i="11"/>
  <c r="G13" i="11"/>
  <c r="G12" i="11"/>
  <c r="G11" i="11"/>
  <c r="G10" i="11"/>
  <c r="I9" i="11"/>
  <c r="G9" i="11"/>
  <c r="F8" i="11"/>
  <c r="D8" i="11"/>
  <c r="D21" i="10"/>
  <c r="C21" i="10"/>
  <c r="F12" i="10"/>
  <c r="E21" i="9"/>
  <c r="D21" i="9"/>
  <c r="C21" i="9"/>
  <c r="E20" i="9"/>
  <c r="E19" i="9"/>
  <c r="E18" i="9"/>
  <c r="E17" i="9"/>
  <c r="E16" i="9"/>
  <c r="E15" i="9"/>
  <c r="E14" i="9"/>
  <c r="E13" i="9"/>
  <c r="F12" i="9"/>
  <c r="E12" i="9"/>
  <c r="F11" i="9"/>
  <c r="E11" i="9"/>
  <c r="F10" i="9"/>
  <c r="E10" i="9"/>
  <c r="E9" i="9"/>
  <c r="F8" i="9"/>
  <c r="E8" i="9"/>
  <c r="D21" i="8"/>
  <c r="E16" i="8" s="1"/>
  <c r="C21" i="8"/>
  <c r="F15" i="8"/>
  <c r="E14" i="8"/>
  <c r="F11" i="8"/>
  <c r="E11" i="8"/>
  <c r="D21" i="7"/>
  <c r="E12" i="7" s="1"/>
  <c r="C21" i="7"/>
  <c r="F12" i="7"/>
  <c r="F11" i="7"/>
  <c r="F8" i="7"/>
  <c r="D21" i="6"/>
  <c r="E9" i="6" s="1"/>
  <c r="C21" i="6"/>
  <c r="F20" i="6"/>
  <c r="F19" i="6"/>
  <c r="F16" i="6"/>
  <c r="F14" i="6"/>
  <c r="F12" i="6"/>
  <c r="F11" i="6"/>
  <c r="F10" i="6"/>
  <c r="F8" i="6"/>
  <c r="D17" i="5"/>
  <c r="E17" i="5" s="1"/>
  <c r="C17" i="5"/>
  <c r="F16" i="5"/>
  <c r="F15" i="5"/>
  <c r="E15" i="5"/>
  <c r="F14" i="5"/>
  <c r="F13" i="5"/>
  <c r="E13" i="5"/>
  <c r="F12" i="5"/>
  <c r="F11" i="5"/>
  <c r="E11" i="5"/>
  <c r="F10" i="5"/>
  <c r="F9" i="5"/>
  <c r="E9" i="5"/>
  <c r="F8" i="5"/>
  <c r="E20" i="4"/>
  <c r="F7" i="4" s="1"/>
  <c r="D20" i="4"/>
  <c r="H19" i="4"/>
  <c r="G19" i="4"/>
  <c r="F19" i="4"/>
  <c r="J18" i="4"/>
  <c r="I18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J11" i="4"/>
  <c r="I11" i="4"/>
  <c r="H11" i="4"/>
  <c r="G11" i="4"/>
  <c r="H10" i="4"/>
  <c r="H9" i="4"/>
  <c r="H8" i="4"/>
  <c r="G8" i="4"/>
  <c r="J7" i="4"/>
  <c r="I7" i="4"/>
  <c r="H7" i="4"/>
  <c r="G7" i="4"/>
  <c r="E20" i="3"/>
  <c r="F20" i="3" s="1"/>
  <c r="D20" i="3"/>
  <c r="H19" i="3"/>
  <c r="G19" i="3"/>
  <c r="J18" i="3"/>
  <c r="I18" i="3"/>
  <c r="H18" i="3"/>
  <c r="G18" i="3"/>
  <c r="H17" i="3"/>
  <c r="G17" i="3"/>
  <c r="H16" i="3"/>
  <c r="G16" i="3"/>
  <c r="H15" i="3"/>
  <c r="G15" i="3"/>
  <c r="H14" i="3"/>
  <c r="G14" i="3"/>
  <c r="H13" i="3"/>
  <c r="G13" i="3"/>
  <c r="F13" i="3"/>
  <c r="H12" i="3"/>
  <c r="G12" i="3"/>
  <c r="J11" i="3"/>
  <c r="I11" i="3"/>
  <c r="H11" i="3"/>
  <c r="G11" i="3"/>
  <c r="H10" i="3"/>
  <c r="H9" i="3"/>
  <c r="H8" i="3"/>
  <c r="G8" i="3"/>
  <c r="J7" i="3"/>
  <c r="I7" i="3"/>
  <c r="H7" i="3"/>
  <c r="G7" i="3"/>
  <c r="D10" i="2"/>
  <c r="E8" i="2" s="1"/>
  <c r="F8" i="2" s="1"/>
  <c r="C10" i="2"/>
  <c r="E7" i="2" l="1"/>
  <c r="E8" i="8"/>
  <c r="E15" i="8"/>
  <c r="E9" i="2"/>
  <c r="E10" i="2" s="1"/>
  <c r="F10" i="2" s="1"/>
  <c r="L18" i="3"/>
  <c r="F13" i="4"/>
  <c r="E8" i="5"/>
  <c r="E10" i="5"/>
  <c r="E12" i="5"/>
  <c r="E14" i="5"/>
  <c r="E16" i="5"/>
  <c r="E9" i="8"/>
  <c r="E12" i="8"/>
  <c r="I32" i="11"/>
  <c r="F9" i="3"/>
  <c r="E10" i="8"/>
  <c r="E13" i="8"/>
  <c r="D86" i="12"/>
  <c r="F86" i="12"/>
  <c r="I22" i="13"/>
  <c r="R8" i="14"/>
  <c r="S12" i="14"/>
  <c r="I55" i="15"/>
  <c r="I25" i="15"/>
  <c r="I43" i="15"/>
  <c r="J25" i="15"/>
  <c r="J37" i="15"/>
  <c r="J55" i="15"/>
  <c r="J79" i="15"/>
  <c r="I49" i="15"/>
  <c r="I79" i="15"/>
  <c r="J13" i="15"/>
  <c r="C85" i="15"/>
  <c r="I7" i="15"/>
  <c r="I19" i="15"/>
  <c r="I31" i="15"/>
  <c r="J49" i="15"/>
  <c r="D85" i="15"/>
  <c r="J7" i="15"/>
  <c r="J19" i="15"/>
  <c r="J31" i="15"/>
  <c r="S8" i="14"/>
  <c r="L21" i="14"/>
  <c r="H21" i="14"/>
  <c r="R19" i="14"/>
  <c r="M21" i="14"/>
  <c r="R12" i="14"/>
  <c r="O21" i="14"/>
  <c r="Q12" i="14" s="1"/>
  <c r="I20" i="12"/>
  <c r="I26" i="12"/>
  <c r="I32" i="12"/>
  <c r="C86" i="12"/>
  <c r="I56" i="12"/>
  <c r="E86" i="12"/>
  <c r="I38" i="12"/>
  <c r="I57" i="13"/>
  <c r="C99" i="13"/>
  <c r="D99" i="13"/>
  <c r="F99" i="13"/>
  <c r="I92" i="13"/>
  <c r="I14" i="11"/>
  <c r="E86" i="11"/>
  <c r="H80" i="11" s="1"/>
  <c r="H8" i="11"/>
  <c r="H14" i="11"/>
  <c r="I20" i="11"/>
  <c r="D86" i="11"/>
  <c r="I26" i="11"/>
  <c r="H44" i="11"/>
  <c r="C86" i="11"/>
  <c r="F86" i="11"/>
  <c r="H26" i="11"/>
  <c r="H50" i="11"/>
  <c r="I56" i="11"/>
  <c r="F21" i="10"/>
  <c r="E10" i="10"/>
  <c r="E14" i="10"/>
  <c r="E20" i="10"/>
  <c r="E8" i="10"/>
  <c r="E12" i="10"/>
  <c r="E16" i="10"/>
  <c r="E18" i="10"/>
  <c r="E21" i="10"/>
  <c r="E9" i="10"/>
  <c r="E11" i="10"/>
  <c r="E13" i="10"/>
  <c r="E15" i="10"/>
  <c r="E17" i="10"/>
  <c r="E19" i="10"/>
  <c r="F21" i="9"/>
  <c r="F21" i="8"/>
  <c r="E17" i="8"/>
  <c r="E18" i="8"/>
  <c r="E13" i="6"/>
  <c r="E19" i="6"/>
  <c r="E11" i="6"/>
  <c r="E17" i="6"/>
  <c r="H20" i="4"/>
  <c r="L18" i="4"/>
  <c r="E19" i="8"/>
  <c r="E20" i="8"/>
  <c r="E21" i="8"/>
  <c r="E14" i="7"/>
  <c r="E9" i="7"/>
  <c r="E15" i="7"/>
  <c r="E10" i="7"/>
  <c r="E17" i="7"/>
  <c r="E8" i="7"/>
  <c r="E11" i="7"/>
  <c r="E13" i="7"/>
  <c r="F21" i="7"/>
  <c r="E18" i="7"/>
  <c r="E21" i="7"/>
  <c r="E19" i="7"/>
  <c r="E15" i="6"/>
  <c r="F21" i="6"/>
  <c r="E8" i="6"/>
  <c r="E10" i="6"/>
  <c r="E12" i="6"/>
  <c r="E14" i="6"/>
  <c r="E16" i="6"/>
  <c r="E18" i="6"/>
  <c r="E20" i="6"/>
  <c r="E21" i="6"/>
  <c r="F17" i="5"/>
  <c r="F11" i="4"/>
  <c r="L11" i="4"/>
  <c r="F15" i="4"/>
  <c r="F9" i="4"/>
  <c r="L7" i="4"/>
  <c r="F17" i="4"/>
  <c r="F10" i="4"/>
  <c r="I20" i="4"/>
  <c r="F7" i="2"/>
  <c r="F7" i="3"/>
  <c r="F17" i="3"/>
  <c r="L7" i="3"/>
  <c r="F11" i="3"/>
  <c r="F15" i="3"/>
  <c r="I20" i="3"/>
  <c r="H44" i="12"/>
  <c r="L11" i="3"/>
  <c r="G20" i="3"/>
  <c r="F8" i="3"/>
  <c r="F12" i="3"/>
  <c r="F16" i="3"/>
  <c r="H20" i="3"/>
  <c r="F8" i="4"/>
  <c r="F14" i="4"/>
  <c r="F18" i="4"/>
  <c r="F20" i="4"/>
  <c r="J20" i="4"/>
  <c r="K7" i="4" s="1"/>
  <c r="I8" i="11"/>
  <c r="H8" i="12"/>
  <c r="H20" i="12"/>
  <c r="H32" i="12"/>
  <c r="H56" i="12"/>
  <c r="H68" i="12"/>
  <c r="H80" i="12"/>
  <c r="E99" i="13"/>
  <c r="H50" i="13" s="1"/>
  <c r="N21" i="14"/>
  <c r="R21" i="14" s="1"/>
  <c r="G20" i="4"/>
  <c r="I8" i="12"/>
  <c r="I80" i="12"/>
  <c r="I36" i="13"/>
  <c r="F19" i="3"/>
  <c r="F10" i="3"/>
  <c r="F14" i="3"/>
  <c r="F18" i="3"/>
  <c r="J20" i="3"/>
  <c r="F12" i="4"/>
  <c r="F16" i="4"/>
  <c r="E16" i="7"/>
  <c r="E20" i="7"/>
  <c r="H14" i="12"/>
  <c r="H26" i="12"/>
  <c r="H38" i="12"/>
  <c r="H50" i="12"/>
  <c r="H62" i="12"/>
  <c r="H74" i="12"/>
  <c r="I8" i="13"/>
  <c r="I21" i="14"/>
  <c r="G12" i="15"/>
  <c r="G11" i="15"/>
  <c r="G10" i="15"/>
  <c r="G9" i="15"/>
  <c r="G8" i="15"/>
  <c r="G24" i="15"/>
  <c r="G23" i="15"/>
  <c r="G22" i="15"/>
  <c r="G21" i="15"/>
  <c r="G20" i="15"/>
  <c r="G30" i="15"/>
  <c r="G29" i="15"/>
  <c r="G28" i="15"/>
  <c r="G27" i="15"/>
  <c r="G26" i="15"/>
  <c r="G36" i="15"/>
  <c r="G35" i="15"/>
  <c r="G34" i="15"/>
  <c r="G33" i="15"/>
  <c r="G32" i="15"/>
  <c r="G42" i="15"/>
  <c r="G41" i="15"/>
  <c r="G40" i="15"/>
  <c r="G39" i="15"/>
  <c r="G38" i="15"/>
  <c r="G48" i="15"/>
  <c r="G47" i="15"/>
  <c r="G46" i="15"/>
  <c r="G45" i="15"/>
  <c r="G44" i="15"/>
  <c r="G54" i="15"/>
  <c r="G53" i="15"/>
  <c r="G52" i="15"/>
  <c r="G51" i="15"/>
  <c r="G50" i="15"/>
  <c r="G60" i="15"/>
  <c r="G59" i="15"/>
  <c r="G58" i="15"/>
  <c r="G57" i="15"/>
  <c r="G56" i="15"/>
  <c r="E85" i="15"/>
  <c r="G84" i="15"/>
  <c r="G83" i="15"/>
  <c r="G82" i="15"/>
  <c r="G81" i="15"/>
  <c r="G80" i="15"/>
  <c r="P12" i="14"/>
  <c r="H12" i="15"/>
  <c r="H11" i="15"/>
  <c r="H10" i="15"/>
  <c r="H9" i="15"/>
  <c r="H8" i="15"/>
  <c r="H24" i="15"/>
  <c r="H23" i="15"/>
  <c r="H22" i="15"/>
  <c r="H21" i="15"/>
  <c r="H20" i="15"/>
  <c r="H30" i="15"/>
  <c r="H29" i="15"/>
  <c r="H28" i="15"/>
  <c r="H27" i="15"/>
  <c r="H26" i="15"/>
  <c r="H36" i="15"/>
  <c r="H35" i="15"/>
  <c r="H34" i="15"/>
  <c r="H33" i="15"/>
  <c r="H32" i="15"/>
  <c r="H42" i="15"/>
  <c r="H41" i="15"/>
  <c r="H40" i="15"/>
  <c r="H39" i="15"/>
  <c r="H38" i="15"/>
  <c r="H54" i="15"/>
  <c r="H53" i="15"/>
  <c r="H52" i="15"/>
  <c r="H51" i="15"/>
  <c r="H50" i="15"/>
  <c r="H60" i="15"/>
  <c r="H59" i="15"/>
  <c r="H58" i="15"/>
  <c r="H57" i="15"/>
  <c r="H56" i="15"/>
  <c r="F85" i="15"/>
  <c r="H84" i="15"/>
  <c r="H83" i="15"/>
  <c r="H82" i="15"/>
  <c r="H81" i="15"/>
  <c r="H80" i="15"/>
  <c r="H38" i="11" l="1"/>
  <c r="Q8" i="14"/>
  <c r="H68" i="11"/>
  <c r="J85" i="15"/>
  <c r="I85" i="15"/>
  <c r="Q19" i="14"/>
  <c r="S21" i="14"/>
  <c r="P19" i="14"/>
  <c r="I86" i="12"/>
  <c r="H78" i="13"/>
  <c r="H74" i="11"/>
  <c r="G86" i="11" s="1"/>
  <c r="H56" i="11"/>
  <c r="H32" i="11"/>
  <c r="I86" i="11"/>
  <c r="H62" i="11"/>
  <c r="H20" i="11"/>
  <c r="H86" i="11" s="1"/>
  <c r="G67" i="15"/>
  <c r="G55" i="15"/>
  <c r="G43" i="15"/>
  <c r="G31" i="15"/>
  <c r="G19" i="15"/>
  <c r="G7" i="15"/>
  <c r="K18" i="3"/>
  <c r="L20" i="3"/>
  <c r="K7" i="3"/>
  <c r="H85" i="13"/>
  <c r="H57" i="13"/>
  <c r="G86" i="12"/>
  <c r="Q21" i="14"/>
  <c r="H73" i="15"/>
  <c r="H61" i="15"/>
  <c r="H49" i="15"/>
  <c r="H37" i="15"/>
  <c r="H25" i="15"/>
  <c r="H86" i="12"/>
  <c r="H79" i="15"/>
  <c r="G73" i="15"/>
  <c r="G61" i="15"/>
  <c r="G49" i="15"/>
  <c r="G37" i="15"/>
  <c r="G25" i="15"/>
  <c r="G13" i="15"/>
  <c r="H29" i="13"/>
  <c r="H22" i="13"/>
  <c r="H15" i="13"/>
  <c r="H8" i="13"/>
  <c r="I99" i="13"/>
  <c r="H71" i="13"/>
  <c r="H43" i="13"/>
  <c r="H67" i="15"/>
  <c r="H55" i="15"/>
  <c r="H43" i="15"/>
  <c r="H31" i="15"/>
  <c r="H19" i="15"/>
  <c r="H7" i="15"/>
  <c r="G79" i="15"/>
  <c r="P8" i="14"/>
  <c r="H92" i="13"/>
  <c r="G99" i="13" s="1"/>
  <c r="H64" i="13"/>
  <c r="H36" i="13"/>
  <c r="L20" i="4"/>
  <c r="K18" i="4"/>
  <c r="K11" i="4"/>
  <c r="K20" i="4" s="1"/>
  <c r="K11" i="3"/>
  <c r="P21" i="14" l="1"/>
  <c r="G85" i="15"/>
  <c r="H99" i="13"/>
  <c r="H85" i="15"/>
  <c r="K20" i="3"/>
</calcChain>
</file>

<file path=xl/sharedStrings.xml><?xml version="1.0" encoding="utf-8"?>
<sst xmlns="http://schemas.openxmlformats.org/spreadsheetml/2006/main" count="687" uniqueCount="124">
  <si>
    <t xml:space="preserve">ESTADÍSTICAS DE TRANSPORTE MARÍTIMO </t>
  </si>
  <si>
    <t>CUADRO 1</t>
  </si>
  <si>
    <t>Cantidad total de operaciones de transporte marítimo</t>
  </si>
  <si>
    <t>CUADRO 2</t>
  </si>
  <si>
    <t>Cantidad de operaciones de buques de transporte marítimo internacional</t>
  </si>
  <si>
    <t>CUADRO 3</t>
  </si>
  <si>
    <t>Cantidad de operaciones de buques de carga en el transporte marítimo internacional</t>
  </si>
  <si>
    <t>CUADRO 4</t>
  </si>
  <si>
    <t>Cantidad operaciones de transporte marítimo internacional de carga por tipo de buque</t>
  </si>
  <si>
    <t>CUADRO 5</t>
  </si>
  <si>
    <t>Distribución de operaciones de buques de carga general por puerto</t>
  </si>
  <si>
    <t>CUADRO 6</t>
  </si>
  <si>
    <t>Distribución de operaciones de buques de carga rodada (Ro/Ro) por puerto</t>
  </si>
  <si>
    <t>CUADRO 7</t>
  </si>
  <si>
    <t>Distribución de operaciones de buques de carga refrigerada por puerto</t>
  </si>
  <si>
    <t>CUADRO 8</t>
  </si>
  <si>
    <t>Distribución de operaciones de buques de quimiquero por puerto</t>
  </si>
  <si>
    <t>CUADRO 9</t>
  </si>
  <si>
    <t>Distribución de operaciones de buques de gas natural licuado y gas licuado de petróleo por puerto</t>
  </si>
  <si>
    <t>CUADRO 10</t>
  </si>
  <si>
    <t>Distribución de operaciones de buques tanquero por puerto</t>
  </si>
  <si>
    <t>CUADRO 11</t>
  </si>
  <si>
    <t>Distribución de operaciones de buques graneleros por puerto</t>
  </si>
  <si>
    <t>CUADRO 12</t>
  </si>
  <si>
    <t>Distribución de operaciones de buques portacontenedores por puerto</t>
  </si>
  <si>
    <t>CUADRO 13</t>
  </si>
  <si>
    <t>Movimiento de carga en el transporte marítimo internacional por puerto y subregión</t>
  </si>
  <si>
    <t>CUADRO 14</t>
  </si>
  <si>
    <t>Movimiento de carga en el transporte marítimo internacional por tipo de carga y puerto</t>
  </si>
  <si>
    <t>Cuadro 1</t>
  </si>
  <si>
    <t>Junio 2021 / 2020</t>
  </si>
  <si>
    <t>Tipo de Transporte</t>
  </si>
  <si>
    <t xml:space="preserve">Internacional </t>
  </si>
  <si>
    <t>Part. % 2021</t>
  </si>
  <si>
    <t>Var. %</t>
  </si>
  <si>
    <t>Carga</t>
  </si>
  <si>
    <t>Pasajeros</t>
  </si>
  <si>
    <t>Mixto</t>
  </si>
  <si>
    <t>Total</t>
  </si>
  <si>
    <t>Fuente: DIMAR / SITMAR / Agencias Marìtimas</t>
  </si>
  <si>
    <r>
      <t xml:space="preserve">Fecha de corte:  </t>
    </r>
    <r>
      <rPr>
        <sz val="11"/>
        <rFont val="Calibri"/>
        <family val="2"/>
        <scheme val="minor"/>
      </rPr>
      <t>Cifras preliminares a junio 30 de 2021.</t>
    </r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</si>
  <si>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Se excluyen buques con motivos diferentes de arribo a carga, descarga y turismo.</t>
    </r>
  </si>
  <si>
    <t>Cuadro 2</t>
  </si>
  <si>
    <t>Subregión</t>
  </si>
  <si>
    <t>Puerto</t>
  </si>
  <si>
    <t xml:space="preserve">Operaciones de Transporte marítimo Internacional </t>
  </si>
  <si>
    <t>Valores por Subregión</t>
  </si>
  <si>
    <t>Promedio mensual de operaciones 2020 - 2021</t>
  </si>
  <si>
    <t>Pacifico</t>
  </si>
  <si>
    <t>Buenaventura</t>
  </si>
  <si>
    <t>Tumaco</t>
  </si>
  <si>
    <t>Bahía Solano</t>
  </si>
  <si>
    <t>Guapí</t>
  </si>
  <si>
    <t>Caribe Continental</t>
  </si>
  <si>
    <t>Barranquilla</t>
  </si>
  <si>
    <t>Santa Marta</t>
  </si>
  <si>
    <t>Cartagena</t>
  </si>
  <si>
    <t>Riohacha</t>
  </si>
  <si>
    <t>Turbo</t>
  </si>
  <si>
    <t>Coveñas</t>
  </si>
  <si>
    <t>Puerto Bolívar</t>
  </si>
  <si>
    <t>Caribe 
Insular</t>
  </si>
  <si>
    <t>San Andrés</t>
  </si>
  <si>
    <t>Providencia</t>
  </si>
  <si>
    <t>Cuadro 3</t>
  </si>
  <si>
    <t>Cantidad de operación de buques de carga en el transporte marítimo internacional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</si>
  <si>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Se excluyen buques con motivos diferentes de arribo a carga y descarga.</t>
    </r>
  </si>
  <si>
    <t>Cuadro 4</t>
  </si>
  <si>
    <t>Cantidad operaciones de transporte marítimo internacional de carga 
por tipo de buque</t>
  </si>
  <si>
    <t>Tipo de buque</t>
  </si>
  <si>
    <t>Portacontendores</t>
  </si>
  <si>
    <t>Granelero</t>
  </si>
  <si>
    <t>Carga General</t>
  </si>
  <si>
    <t>Tanquero</t>
  </si>
  <si>
    <t>Carga Rodada (Ro/Ro)</t>
  </si>
  <si>
    <t>Carga Refrigerada</t>
  </si>
  <si>
    <t>Buques Quimiquero</t>
  </si>
  <si>
    <t>Gas Natural Licuado y Gas Licuado de Petroleo</t>
  </si>
  <si>
    <t>Otros</t>
  </si>
  <si>
    <t>Cuadro 5</t>
  </si>
  <si>
    <t>Distribución de operaciones de buques de carga general
por puerto</t>
  </si>
  <si>
    <t>Guapi</t>
  </si>
  <si>
    <t>Cuadro 6</t>
  </si>
  <si>
    <t>Distribución de operaciones de buques de carga rodada (Ro/Ro)
por puerto</t>
  </si>
  <si>
    <t>Cuadro 7</t>
  </si>
  <si>
    <t>Distribución de operaciones de buques de carga refrigerada
por puerto</t>
  </si>
  <si>
    <t>Cuadro 8</t>
  </si>
  <si>
    <t>Distribución de operaciones de buques quimiqueros
por puerto</t>
  </si>
  <si>
    <t>Cuadro 9</t>
  </si>
  <si>
    <t>Distribución de operaciones de buques de gas natural licuado y gas licuado de petróleo
por puerto</t>
  </si>
  <si>
    <t>Cuadro 10</t>
  </si>
  <si>
    <t>Distribución de operaciones de buques tanquero
por puerto</t>
  </si>
  <si>
    <t>Participación % 2021</t>
  </si>
  <si>
    <t>Clasificación</t>
  </si>
  <si>
    <t>Pequeños</t>
  </si>
  <si>
    <t>Panamax</t>
  </si>
  <si>
    <t>Aframax</t>
  </si>
  <si>
    <t>Suezmax</t>
  </si>
  <si>
    <t>Very large tankers</t>
  </si>
  <si>
    <t>Cuadro 11</t>
  </si>
  <si>
    <t>Distribución de operaciones de buques graneleros
por puerto</t>
  </si>
  <si>
    <t>Junio 2020 / 2021</t>
  </si>
  <si>
    <t>Handysize</t>
  </si>
  <si>
    <t>Handymax</t>
  </si>
  <si>
    <t>Capesize</t>
  </si>
  <si>
    <t>Cuadro 12</t>
  </si>
  <si>
    <t>Distribución de operaciones de buques portacontenedores
por puerto</t>
  </si>
  <si>
    <t>Fully Cellular</t>
  </si>
  <si>
    <t>Post Panamax</t>
  </si>
  <si>
    <t>New Panamax</t>
  </si>
  <si>
    <t>Post New Panamax</t>
  </si>
  <si>
    <t>Early Container Ships</t>
  </si>
  <si>
    <t>Cuadro 13</t>
  </si>
  <si>
    <t>Movimiento de carga en el transporte marítimo internacional por puerto y subregión
Toneladas</t>
  </si>
  <si>
    <t>Valores por Subregión 2021</t>
  </si>
  <si>
    <t>Llegada</t>
  </si>
  <si>
    <t>Salida</t>
  </si>
  <si>
    <t>Cuadro 14</t>
  </si>
  <si>
    <t>Movimiento de carga en el transporte marítimo internacional por tipo de carga y puerto
Toneladas</t>
  </si>
  <si>
    <t>GENERAL CONTENEDORIZADA</t>
  </si>
  <si>
    <t>GENERAL REFRIGERADA</t>
  </si>
  <si>
    <t>GENERAL SECA</t>
  </si>
  <si>
    <t>GRANEL LIQUIDO</t>
  </si>
  <si>
    <t>GRANEL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</si>
</sst>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* #,##0_);_(* \(#,##0\);_(* &quot;-&quot;??_);_(@_)"/>
    <numFmt numFmtId="166" formatCode="_(* #,##0.00_);_(* \(#,##0.00\);_(* &quot;-&quot;??_);_(@_)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278">
    <xf numFmtId="0" fontId="0" fillId="0" borderId="0" xfId="0"/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3" fillId="3" borderId="9" xfId="2" applyFill="1" applyBorder="1"/>
    <xf numFmtId="0" fontId="0" fillId="2" borderId="11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/>
    <xf numFmtId="3" fontId="0" fillId="2" borderId="24" xfId="0" applyNumberFormat="1" applyFill="1" applyBorder="1" applyAlignment="1">
      <alignment horizontal="center"/>
    </xf>
    <xf numFmtId="164" fontId="0" fillId="2" borderId="24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2" borderId="25" xfId="0" applyFill="1" applyBorder="1"/>
    <xf numFmtId="3" fontId="0" fillId="2" borderId="26" xfId="0" applyNumberFormat="1" applyFill="1" applyBorder="1" applyAlignment="1">
      <alignment horizontal="center"/>
    </xf>
    <xf numFmtId="164" fontId="0" fillId="2" borderId="26" xfId="1" applyNumberFormat="1" applyFont="1" applyFill="1" applyBorder="1" applyAlignment="1">
      <alignment horizontal="center"/>
    </xf>
    <xf numFmtId="0" fontId="0" fillId="2" borderId="27" xfId="0" applyFill="1" applyBorder="1"/>
    <xf numFmtId="3" fontId="0" fillId="2" borderId="28" xfId="0" applyNumberFormat="1" applyFill="1" applyBorder="1" applyAlignment="1">
      <alignment horizontal="center"/>
    </xf>
    <xf numFmtId="164" fontId="0" fillId="2" borderId="28" xfId="1" applyNumberFormat="1" applyFont="1" applyFill="1" applyBorder="1" applyAlignment="1">
      <alignment horizontal="center"/>
    </xf>
    <xf numFmtId="0" fontId="2" fillId="3" borderId="29" xfId="0" applyFont="1" applyFill="1" applyBorder="1"/>
    <xf numFmtId="3" fontId="2" fillId="3" borderId="30" xfId="0" applyNumberFormat="1" applyFont="1" applyFill="1" applyBorder="1" applyAlignment="1">
      <alignment horizontal="center"/>
    </xf>
    <xf numFmtId="164" fontId="2" fillId="3" borderId="3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7" fillId="2" borderId="0" xfId="0" applyFont="1" applyFill="1"/>
    <xf numFmtId="0" fontId="9" fillId="0" borderId="0" xfId="0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5" xfId="3" applyFont="1" applyFill="1" applyBorder="1" applyAlignment="1">
      <alignment vertical="center" wrapText="1"/>
    </xf>
    <xf numFmtId="0" fontId="6" fillId="2" borderId="31" xfId="3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164" fontId="0" fillId="2" borderId="24" xfId="1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horizontal="center" vertical="center"/>
    </xf>
    <xf numFmtId="164" fontId="8" fillId="2" borderId="26" xfId="1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164" fontId="0" fillId="2" borderId="28" xfId="1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164" fontId="2" fillId="3" borderId="30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" fontId="0" fillId="2" borderId="24" xfId="0" applyNumberForma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2" borderId="28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64" fontId="0" fillId="3" borderId="30" xfId="1" applyNumberFormat="1" applyFont="1" applyFill="1" applyBorder="1" applyAlignment="1">
      <alignment horizontal="center" vertical="center"/>
    </xf>
    <xf numFmtId="1" fontId="0" fillId="3" borderId="30" xfId="0" applyNumberForma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0" fontId="0" fillId="2" borderId="4" xfId="0" applyFill="1" applyBorder="1" applyAlignment="1">
      <alignment vertical="top"/>
    </xf>
    <xf numFmtId="0" fontId="0" fillId="2" borderId="17" xfId="0" applyFill="1" applyBorder="1" applyAlignment="1">
      <alignment vertical="center"/>
    </xf>
    <xf numFmtId="164" fontId="0" fillId="2" borderId="40" xfId="1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164" fontId="8" fillId="2" borderId="42" xfId="1" applyNumberFormat="1" applyFont="1" applyFill="1" applyBorder="1" applyAlignment="1">
      <alignment horizontal="center" vertical="center"/>
    </xf>
    <xf numFmtId="164" fontId="0" fillId="2" borderId="42" xfId="1" applyNumberFormat="1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164" fontId="0" fillId="2" borderId="43" xfId="1" applyNumberFormat="1" applyFont="1" applyFill="1" applyBorder="1" applyAlignment="1">
      <alignment horizontal="center" vertical="center"/>
    </xf>
    <xf numFmtId="164" fontId="0" fillId="3" borderId="28" xfId="1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64" fontId="0" fillId="3" borderId="44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4" fontId="2" fillId="3" borderId="4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horizontal="right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right" vertical="center"/>
    </xf>
    <xf numFmtId="0" fontId="2" fillId="3" borderId="4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right" vertical="center"/>
    </xf>
    <xf numFmtId="165" fontId="11" fillId="2" borderId="48" xfId="0" applyNumberFormat="1" applyFont="1" applyFill="1" applyBorder="1" applyAlignment="1">
      <alignment horizontal="center" vertical="center"/>
    </xf>
    <xf numFmtId="164" fontId="12" fillId="2" borderId="23" xfId="1" applyNumberFormat="1" applyFont="1" applyFill="1" applyBorder="1" applyAlignment="1">
      <alignment horizontal="center" vertical="center"/>
    </xf>
    <xf numFmtId="164" fontId="12" fillId="2" borderId="47" xfId="1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right" vertical="center"/>
    </xf>
    <xf numFmtId="0" fontId="0" fillId="2" borderId="25" xfId="0" applyFill="1" applyBorder="1" applyAlignment="1">
      <alignment horizontal="center" vertical="center"/>
    </xf>
    <xf numFmtId="165" fontId="0" fillId="2" borderId="48" xfId="0" applyNumberFormat="1" applyFill="1" applyBorder="1" applyAlignment="1">
      <alignment horizontal="right" vertical="center"/>
    </xf>
    <xf numFmtId="165" fontId="0" fillId="2" borderId="48" xfId="0" applyNumberFormat="1" applyFill="1" applyBorder="1" applyAlignment="1">
      <alignment horizontal="center" vertical="center"/>
    </xf>
    <xf numFmtId="164" fontId="0" fillId="2" borderId="25" xfId="1" applyNumberFormat="1" applyFont="1" applyFill="1" applyBorder="1" applyAlignment="1">
      <alignment horizontal="center" vertical="center"/>
    </xf>
    <xf numFmtId="164" fontId="1" fillId="2" borderId="48" xfId="1" applyNumberFormat="1" applyFont="1" applyFill="1" applyBorder="1" applyAlignment="1">
      <alignment horizontal="center" vertical="center"/>
    </xf>
    <xf numFmtId="164" fontId="0" fillId="2" borderId="48" xfId="1" applyNumberFormat="1" applyFont="1" applyFill="1" applyBorder="1" applyAlignment="1">
      <alignment horizontal="center" vertical="center"/>
    </xf>
    <xf numFmtId="0" fontId="0" fillId="2" borderId="48" xfId="0" applyFill="1" applyBorder="1" applyAlignment="1">
      <alignment horizontal="right" vertical="center"/>
    </xf>
    <xf numFmtId="0" fontId="0" fillId="2" borderId="48" xfId="0" applyFill="1" applyBorder="1" applyAlignment="1">
      <alignment horizontal="center" vertical="center"/>
    </xf>
    <xf numFmtId="0" fontId="8" fillId="2" borderId="25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/>
    </xf>
    <xf numFmtId="164" fontId="11" fillId="2" borderId="25" xfId="1" applyNumberFormat="1" applyFont="1" applyFill="1" applyBorder="1" applyAlignment="1">
      <alignment horizontal="center" vertical="center"/>
    </xf>
    <xf numFmtId="164" fontId="11" fillId="2" borderId="48" xfId="1" applyNumberFormat="1" applyFont="1" applyFill="1" applyBorder="1" applyAlignment="1">
      <alignment horizontal="center" vertical="center"/>
    </xf>
    <xf numFmtId="165" fontId="11" fillId="2" borderId="48" xfId="0" applyNumberFormat="1" applyFont="1" applyFill="1" applyBorder="1" applyAlignment="1">
      <alignment horizontal="right" vertical="center"/>
    </xf>
    <xf numFmtId="0" fontId="13" fillId="2" borderId="2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164" fontId="12" fillId="2" borderId="25" xfId="1" applyNumberFormat="1" applyFont="1" applyFill="1" applyBorder="1" applyAlignment="1">
      <alignment horizontal="center" vertical="center"/>
    </xf>
    <xf numFmtId="164" fontId="12" fillId="2" borderId="48" xfId="1" applyNumberFormat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165" fontId="1" fillId="2" borderId="25" xfId="4" applyNumberFormat="1" applyFont="1" applyFill="1" applyBorder="1" applyAlignment="1">
      <alignment horizontal="center" vertical="center"/>
    </xf>
    <xf numFmtId="165" fontId="0" fillId="2" borderId="25" xfId="4" applyNumberFormat="1" applyFont="1" applyFill="1" applyBorder="1" applyAlignment="1">
      <alignment horizontal="center" vertical="center"/>
    </xf>
    <xf numFmtId="164" fontId="2" fillId="3" borderId="50" xfId="1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/>
    </xf>
    <xf numFmtId="0" fontId="12" fillId="2" borderId="4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right" vertical="center"/>
    </xf>
    <xf numFmtId="0" fontId="12" fillId="2" borderId="48" xfId="0" applyFont="1" applyFill="1" applyBorder="1" applyAlignment="1">
      <alignment horizontal="center" vertical="center"/>
    </xf>
    <xf numFmtId="0" fontId="1" fillId="2" borderId="25" xfId="4" applyNumberFormat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0" fillId="2" borderId="25" xfId="4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0" fillId="2" borderId="48" xfId="0" applyNumberFormat="1" applyFill="1" applyBorder="1" applyAlignment="1">
      <alignment horizontal="center" vertical="center"/>
    </xf>
    <xf numFmtId="0" fontId="0" fillId="2" borderId="25" xfId="0" applyNumberForma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5" xfId="0" applyNumberFormat="1" applyFont="1" applyFill="1" applyBorder="1" applyAlignment="1">
      <alignment horizontal="center" vertical="center"/>
    </xf>
    <xf numFmtId="0" fontId="11" fillId="2" borderId="48" xfId="0" applyNumberFormat="1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/>
    </xf>
    <xf numFmtId="0" fontId="0" fillId="2" borderId="0" xfId="0" applyNumberFormat="1" applyFill="1" applyBorder="1" applyAlignment="1">
      <alignment horizontal="center" vertical="center"/>
    </xf>
    <xf numFmtId="0" fontId="0" fillId="2" borderId="49" xfId="0" applyNumberForma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center"/>
    </xf>
    <xf numFmtId="0" fontId="0" fillId="2" borderId="27" xfId="0" applyNumberForma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left" vertical="center"/>
    </xf>
    <xf numFmtId="164" fontId="0" fillId="3" borderId="50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167" fontId="0" fillId="2" borderId="17" xfId="0" applyNumberFormat="1" applyFill="1" applyBorder="1" applyAlignment="1">
      <alignment horizontal="center" vertical="center"/>
    </xf>
    <xf numFmtId="167" fontId="0" fillId="2" borderId="24" xfId="0" applyNumberFormat="1" applyFill="1" applyBorder="1" applyAlignment="1">
      <alignment horizontal="center" vertical="center"/>
    </xf>
    <xf numFmtId="167" fontId="0" fillId="2" borderId="47" xfId="0" applyNumberFormat="1" applyFill="1" applyBorder="1" applyAlignment="1">
      <alignment horizontal="center" vertical="center"/>
    </xf>
    <xf numFmtId="164" fontId="0" fillId="2" borderId="59" xfId="1" applyNumberFormat="1" applyFont="1" applyFill="1" applyBorder="1" applyAlignment="1">
      <alignment horizontal="center" vertical="center"/>
    </xf>
    <xf numFmtId="164" fontId="0" fillId="2" borderId="60" xfId="1" applyNumberFormat="1" applyFont="1" applyFill="1" applyBorder="1" applyAlignment="1">
      <alignment horizontal="center" vertical="center"/>
    </xf>
    <xf numFmtId="167" fontId="0" fillId="2" borderId="41" xfId="0" applyNumberFormat="1" applyFill="1" applyBorder="1" applyAlignment="1">
      <alignment horizontal="center" vertical="center"/>
    </xf>
    <xf numFmtId="167" fontId="0" fillId="2" borderId="26" xfId="0" applyNumberFormat="1" applyFill="1" applyBorder="1" applyAlignment="1">
      <alignment horizontal="center" vertical="center"/>
    </xf>
    <xf numFmtId="167" fontId="0" fillId="2" borderId="48" xfId="0" applyNumberForma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7" fontId="0" fillId="2" borderId="21" xfId="0" applyNumberFormat="1" applyFill="1" applyBorder="1" applyAlignment="1">
      <alignment horizontal="center" vertical="center"/>
    </xf>
    <xf numFmtId="167" fontId="0" fillId="2" borderId="28" xfId="0" applyNumberFormat="1" applyFill="1" applyBorder="1" applyAlignment="1">
      <alignment horizontal="center" vertical="center"/>
    </xf>
    <xf numFmtId="167" fontId="0" fillId="2" borderId="49" xfId="0" applyNumberForma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/>
    </xf>
    <xf numFmtId="164" fontId="0" fillId="2" borderId="16" xfId="1" applyNumberFormat="1" applyFont="1" applyFill="1" applyBorder="1" applyAlignment="1">
      <alignment horizontal="center" vertical="center"/>
    </xf>
    <xf numFmtId="167" fontId="0" fillId="3" borderId="28" xfId="0" applyNumberFormat="1" applyFill="1" applyBorder="1" applyAlignment="1">
      <alignment horizontal="center" vertical="center"/>
    </xf>
    <xf numFmtId="167" fontId="0" fillId="3" borderId="30" xfId="0" applyNumberForma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167" fontId="12" fillId="2" borderId="25" xfId="4" applyNumberFormat="1" applyFont="1" applyFill="1" applyBorder="1" applyAlignment="1">
      <alignment horizontal="center" vertical="center"/>
    </xf>
    <xf numFmtId="164" fontId="12" fillId="2" borderId="32" xfId="1" applyNumberFormat="1" applyFont="1" applyFill="1" applyBorder="1" applyAlignment="1">
      <alignment horizontal="center" vertical="center"/>
    </xf>
    <xf numFmtId="167" fontId="14" fillId="2" borderId="25" xfId="4" applyNumberFormat="1" applyFont="1" applyFill="1" applyBorder="1" applyAlignment="1">
      <alignment horizontal="center" vertical="center"/>
    </xf>
    <xf numFmtId="164" fontId="0" fillId="2" borderId="38" xfId="1" applyNumberFormat="1" applyFont="1" applyFill="1" applyBorder="1" applyAlignment="1">
      <alignment horizontal="center" vertical="center"/>
    </xf>
    <xf numFmtId="164" fontId="11" fillId="2" borderId="38" xfId="1" applyNumberFormat="1" applyFont="1" applyFill="1" applyBorder="1" applyAlignment="1">
      <alignment horizontal="center" vertical="center"/>
    </xf>
    <xf numFmtId="164" fontId="0" fillId="2" borderId="35" xfId="1" applyNumberFormat="1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167" fontId="0" fillId="3" borderId="46" xfId="0" applyNumberFormat="1" applyFill="1" applyBorder="1" applyAlignment="1">
      <alignment horizontal="center" vertical="center"/>
    </xf>
    <xf numFmtId="9" fontId="0" fillId="3" borderId="46" xfId="1" applyFont="1" applyFill="1" applyBorder="1" applyAlignment="1">
      <alignment vertical="center"/>
    </xf>
    <xf numFmtId="0" fontId="0" fillId="2" borderId="9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15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32" xfId="0" applyFill="1" applyBorder="1" applyAlignment="1">
      <alignment textRotation="89" wrapText="1"/>
    </xf>
    <xf numFmtId="0" fontId="0" fillId="2" borderId="35" xfId="0" applyFill="1" applyBorder="1" applyAlignment="1">
      <alignment textRotation="89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0" fillId="2" borderId="24" xfId="1" applyNumberFormat="1" applyFont="1" applyFill="1" applyBorder="1" applyAlignment="1">
      <alignment horizontal="center" vertical="center"/>
    </xf>
    <xf numFmtId="164" fontId="0" fillId="2" borderId="28" xfId="1" applyNumberFormat="1" applyFont="1" applyFill="1" applyBorder="1" applyAlignment="1">
      <alignment horizontal="center" vertical="center"/>
    </xf>
    <xf numFmtId="164" fontId="0" fillId="2" borderId="40" xfId="1" applyNumberFormat="1" applyFont="1" applyFill="1" applyBorder="1" applyAlignment="1">
      <alignment horizontal="center" vertical="center"/>
    </xf>
    <xf numFmtId="164" fontId="0" fillId="2" borderId="43" xfId="1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90"/>
    </xf>
    <xf numFmtId="0" fontId="0" fillId="2" borderId="38" xfId="0" applyFill="1" applyBorder="1" applyAlignment="1">
      <alignment horizontal="center" vertical="center" textRotation="90"/>
    </xf>
    <xf numFmtId="0" fontId="0" fillId="2" borderId="35" xfId="0" applyFill="1" applyBorder="1" applyAlignment="1">
      <alignment horizontal="center" vertical="center" textRotation="90"/>
    </xf>
    <xf numFmtId="0" fontId="0" fillId="2" borderId="26" xfId="0" applyFill="1" applyBorder="1" applyAlignment="1">
      <alignment horizontal="center" vertical="center"/>
    </xf>
    <xf numFmtId="164" fontId="0" fillId="2" borderId="26" xfId="1" applyNumberFormat="1" applyFont="1" applyFill="1" applyBorder="1" applyAlignment="1">
      <alignment horizontal="center" vertical="center"/>
    </xf>
    <xf numFmtId="164" fontId="0" fillId="2" borderId="42" xfId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32" xfId="0" applyFont="1" applyFill="1" applyBorder="1" applyAlignment="1">
      <alignment horizontal="center" vertical="center" textRotation="90" wrapText="1"/>
    </xf>
    <xf numFmtId="0" fontId="2" fillId="3" borderId="35" xfId="0" applyFont="1" applyFill="1" applyBorder="1" applyAlignment="1">
      <alignment horizontal="center" vertical="center" textRotation="90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top" wrapText="1"/>
    </xf>
    <xf numFmtId="0" fontId="6" fillId="2" borderId="16" xfId="3" applyFont="1" applyFill="1" applyBorder="1" applyAlignment="1">
      <alignment horizontal="center" vertical="top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29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9" fontId="2" fillId="3" borderId="29" xfId="1" applyFont="1" applyFill="1" applyBorder="1" applyAlignment="1">
      <alignment horizontal="center" vertical="center"/>
    </xf>
    <xf numFmtId="9" fontId="2" fillId="3" borderId="46" xfId="1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9" fontId="0" fillId="3" borderId="29" xfId="1" applyFont="1" applyFill="1" applyBorder="1" applyAlignment="1">
      <alignment horizontal="center" vertical="center"/>
    </xf>
    <xf numFmtId="9" fontId="0" fillId="3" borderId="46" xfId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textRotation="89" wrapText="1"/>
    </xf>
    <xf numFmtId="0" fontId="0" fillId="2" borderId="35" xfId="0" applyFill="1" applyBorder="1" applyAlignment="1">
      <alignment horizontal="center" vertical="center" textRotation="89"/>
    </xf>
    <xf numFmtId="167" fontId="0" fillId="2" borderId="24" xfId="0" applyNumberFormat="1" applyFill="1" applyBorder="1" applyAlignment="1">
      <alignment horizontal="center" vertical="center"/>
    </xf>
    <xf numFmtId="167" fontId="0" fillId="2" borderId="28" xfId="0" applyNumberFormat="1" applyFill="1" applyBorder="1" applyAlignment="1">
      <alignment horizontal="center" vertical="center"/>
    </xf>
    <xf numFmtId="167" fontId="0" fillId="2" borderId="26" xfId="0" applyNumberForma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textRotation="90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</cellXfs>
  <cellStyles count="5">
    <cellStyle name="Hipervínculo" xfId="2" builtinId="8"/>
    <cellStyle name="Millares 2" xfId="4" xr:uid="{FE07E8EB-18D4-4208-9E29-706496E6E83C}"/>
    <cellStyle name="Normal" xfId="0" builtinId="0"/>
    <cellStyle name="Normal_Hoja1" xfId="3" xr:uid="{9D5CF278-5463-4D37-80DB-35B873BB0B0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8216</xdr:colOff>
      <xdr:row>0</xdr:row>
      <xdr:rowOff>83484</xdr:rowOff>
    </xdr:from>
    <xdr:to>
      <xdr:col>3</xdr:col>
      <xdr:colOff>747431</xdr:colOff>
      <xdr:row>1</xdr:row>
      <xdr:rowOff>371475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5D5B3CA-7E34-4CD2-9CA0-80FC13A1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96" y="83484"/>
          <a:ext cx="2598495" cy="684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83483</xdr:rowOff>
    </xdr:from>
    <xdr:to>
      <xdr:col>3</xdr:col>
      <xdr:colOff>238126</xdr:colOff>
      <xdr:row>1</xdr:row>
      <xdr:rowOff>174625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43E25FD3-0CC8-473F-8612-B9CAE039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060" y="83483"/>
          <a:ext cx="3451226" cy="105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0</xdr:row>
      <xdr:rowOff>83483</xdr:rowOff>
    </xdr:from>
    <xdr:to>
      <xdr:col>3</xdr:col>
      <xdr:colOff>229054</xdr:colOff>
      <xdr:row>1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D2A42F5-88B4-4845-8E36-B3BA2E11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068" y="83483"/>
          <a:ext cx="2635886" cy="88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0</xdr:row>
      <xdr:rowOff>54908</xdr:rowOff>
    </xdr:from>
    <xdr:to>
      <xdr:col>4</xdr:col>
      <xdr:colOff>38100</xdr:colOff>
      <xdr:row>1</xdr:row>
      <xdr:rowOff>85812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761E88A6-B348-4911-8FDE-E2A524A12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" y="54908"/>
          <a:ext cx="3362325" cy="998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0</xdr:row>
      <xdr:rowOff>83483</xdr:rowOff>
    </xdr:from>
    <xdr:to>
      <xdr:col>3</xdr:col>
      <xdr:colOff>229054</xdr:colOff>
      <xdr:row>1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8D3F720-87A9-4A68-9E81-52C8ECCF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068" y="83483"/>
          <a:ext cx="2635886" cy="88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0</xdr:row>
      <xdr:rowOff>54908</xdr:rowOff>
    </xdr:from>
    <xdr:to>
      <xdr:col>4</xdr:col>
      <xdr:colOff>38100</xdr:colOff>
      <xdr:row>1</xdr:row>
      <xdr:rowOff>85812</xdr:rowOff>
    </xdr:to>
    <xdr:pic>
      <xdr:nvPicPr>
        <xdr:cNvPr id="3" name="9 Imagen">
          <a:extLst>
            <a:ext uri="{FF2B5EF4-FFF2-40B4-BE49-F238E27FC236}">
              <a16:creationId xmlns:a16="http://schemas.microsoft.com/office/drawing/2014/main" id="{191116BC-B8C0-42DB-93C5-A2DA552B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" y="54908"/>
          <a:ext cx="3362325" cy="998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0</xdr:row>
      <xdr:rowOff>54908</xdr:rowOff>
    </xdr:from>
    <xdr:to>
      <xdr:col>4</xdr:col>
      <xdr:colOff>38100</xdr:colOff>
      <xdr:row>1</xdr:row>
      <xdr:rowOff>85812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AEA32A35-E9ED-4925-BD6D-FEA2ECA9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" y="54908"/>
          <a:ext cx="3362325" cy="998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0</xdr:row>
      <xdr:rowOff>83483</xdr:rowOff>
    </xdr:from>
    <xdr:to>
      <xdr:col>3</xdr:col>
      <xdr:colOff>229054</xdr:colOff>
      <xdr:row>1</xdr:row>
      <xdr:rowOff>0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6B3D1B9D-5BD3-471B-8E2D-FC110CEC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068" y="83483"/>
          <a:ext cx="2635886" cy="88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103465</xdr:colOff>
      <xdr:row>0</xdr:row>
      <xdr:rowOff>83483</xdr:rowOff>
    </xdr:from>
    <xdr:to>
      <xdr:col>4</xdr:col>
      <xdr:colOff>710232</xdr:colOff>
      <xdr:row>1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5A1415-98BD-4623-BCFE-C857BA21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085" y="83483"/>
          <a:ext cx="2816567" cy="838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83483</xdr:rowOff>
    </xdr:from>
    <xdr:to>
      <xdr:col>3</xdr:col>
      <xdr:colOff>212726</xdr:colOff>
      <xdr:row>1</xdr:row>
      <xdr:rowOff>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FC8C9A08-4D9B-445A-BC27-432C8A4B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83483"/>
          <a:ext cx="2795906" cy="88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747357</xdr:colOff>
      <xdr:row>0</xdr:row>
      <xdr:rowOff>75863</xdr:rowOff>
    </xdr:from>
    <xdr:to>
      <xdr:col>3</xdr:col>
      <xdr:colOff>381001</xdr:colOff>
      <xdr:row>0</xdr:row>
      <xdr:rowOff>792480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4D169B-FB19-4321-B064-078D678F4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57" y="75863"/>
          <a:ext cx="2811184" cy="716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8215</xdr:colOff>
      <xdr:row>0</xdr:row>
      <xdr:rowOff>69876</xdr:rowOff>
    </xdr:from>
    <xdr:to>
      <xdr:col>4</xdr:col>
      <xdr:colOff>572843</xdr:colOff>
      <xdr:row>2</xdr:row>
      <xdr:rowOff>13607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2ED325B-A9EC-4A5B-8930-EF4CC6D8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395" y="69876"/>
          <a:ext cx="3399268" cy="972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8215</xdr:colOff>
      <xdr:row>0</xdr:row>
      <xdr:rowOff>83484</xdr:rowOff>
    </xdr:from>
    <xdr:to>
      <xdr:col>4</xdr:col>
      <xdr:colOff>205740</xdr:colOff>
      <xdr:row>1</xdr:row>
      <xdr:rowOff>105078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7AB9469-584F-4925-815A-0EEB44773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95" y="83484"/>
          <a:ext cx="3032165" cy="867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0</xdr:row>
      <xdr:rowOff>75863</xdr:rowOff>
    </xdr:from>
    <xdr:to>
      <xdr:col>2</xdr:col>
      <xdr:colOff>579120</xdr:colOff>
      <xdr:row>0</xdr:row>
      <xdr:rowOff>888679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id="{BDDC663D-0B10-4B83-AC37-B0B648CB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20" y="75863"/>
          <a:ext cx="2649220" cy="812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429260</xdr:colOff>
      <xdr:row>0</xdr:row>
      <xdr:rowOff>129540</xdr:rowOff>
    </xdr:from>
    <xdr:to>
      <xdr:col>2</xdr:col>
      <xdr:colOff>693420</xdr:colOff>
      <xdr:row>1</xdr:row>
      <xdr:rowOff>44753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2A003B2B-6F98-44E2-B689-5AF2375C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60" y="129540"/>
          <a:ext cx="2877820" cy="882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383540</xdr:colOff>
      <xdr:row>0</xdr:row>
      <xdr:rowOff>113963</xdr:rowOff>
    </xdr:from>
    <xdr:to>
      <xdr:col>2</xdr:col>
      <xdr:colOff>1082040</xdr:colOff>
      <xdr:row>1</xdr:row>
      <xdr:rowOff>120355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1B7BB653-8C5F-4F3E-895B-054581E1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20" y="113963"/>
          <a:ext cx="3175000" cy="974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83483</xdr:rowOff>
    </xdr:from>
    <xdr:to>
      <xdr:col>3</xdr:col>
      <xdr:colOff>238126</xdr:colOff>
      <xdr:row>1</xdr:row>
      <xdr:rowOff>174625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978FBC82-62E7-4505-B52C-14351257E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280" y="83483"/>
          <a:ext cx="3451226" cy="105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</xdr:colOff>
      <xdr:row>0</xdr:row>
      <xdr:rowOff>228263</xdr:rowOff>
    </xdr:from>
    <xdr:to>
      <xdr:col>3</xdr:col>
      <xdr:colOff>525780</xdr:colOff>
      <xdr:row>1</xdr:row>
      <xdr:rowOff>38100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52F7044D-96B8-40B4-B9B0-02D841B1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" y="228263"/>
          <a:ext cx="2466340" cy="777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7CD9-B4B1-418A-B75A-0F197097C583}">
  <sheetPr>
    <pageSetUpPr fitToPage="1"/>
  </sheetPr>
  <dimension ref="A1:L18"/>
  <sheetViews>
    <sheetView tabSelected="1" zoomScale="80" zoomScaleNormal="80" zoomScaleSheetLayoutView="100" zoomScalePageLayoutView="85" workbookViewId="0">
      <selection activeCell="E29" sqref="E29"/>
    </sheetView>
  </sheetViews>
  <sheetFormatPr baseColWidth="10" defaultColWidth="11.42578125" defaultRowHeight="15" x14ac:dyDescent="0.25"/>
  <cols>
    <col min="1" max="1" width="2.140625" style="5" customWidth="1"/>
    <col min="2" max="2" width="15.7109375" style="5" customWidth="1"/>
    <col min="3" max="3" width="11.42578125" style="5"/>
    <col min="4" max="9" width="11.42578125" style="5" customWidth="1"/>
    <col min="10" max="15" width="11.42578125" style="5"/>
    <col min="16" max="16" width="15.5703125" style="5" customWidth="1"/>
    <col min="17" max="17" width="13.7109375" style="5" customWidth="1"/>
    <col min="18" max="16384" width="11.42578125" style="5"/>
  </cols>
  <sheetData>
    <row r="1" spans="1:12" ht="31.5" customHeight="1" x14ac:dyDescent="0.25">
      <c r="A1" s="1"/>
      <c r="B1" s="2"/>
      <c r="C1" s="3"/>
      <c r="D1" s="3"/>
      <c r="E1" s="3"/>
      <c r="F1" s="3"/>
      <c r="G1" s="3"/>
      <c r="H1" s="3"/>
      <c r="I1" s="4"/>
    </row>
    <row r="2" spans="1:12" ht="31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x14ac:dyDescent="0.25">
      <c r="A3" s="7"/>
      <c r="B3" s="183" t="s">
        <v>0</v>
      </c>
      <c r="C3" s="184"/>
      <c r="D3" s="184"/>
      <c r="E3" s="184"/>
      <c r="F3" s="184"/>
      <c r="G3" s="184"/>
      <c r="H3" s="184"/>
      <c r="I3" s="184"/>
      <c r="J3" s="184"/>
      <c r="K3" s="185"/>
      <c r="L3" s="8"/>
    </row>
    <row r="4" spans="1:12" ht="14.45" customHeight="1" x14ac:dyDescent="0.25">
      <c r="A4" s="7"/>
      <c r="B4" s="9" t="s">
        <v>1</v>
      </c>
      <c r="C4" s="182" t="s">
        <v>2</v>
      </c>
      <c r="D4" s="182"/>
      <c r="E4" s="182"/>
      <c r="F4" s="182"/>
      <c r="G4" s="182"/>
      <c r="H4" s="182"/>
      <c r="I4" s="182"/>
      <c r="J4" s="182"/>
      <c r="K4" s="182"/>
      <c r="L4" s="8"/>
    </row>
    <row r="5" spans="1:12" ht="14.45" customHeight="1" x14ac:dyDescent="0.25">
      <c r="A5" s="7"/>
      <c r="B5" s="9" t="s">
        <v>3</v>
      </c>
      <c r="C5" s="186" t="s">
        <v>4</v>
      </c>
      <c r="D5" s="187"/>
      <c r="E5" s="187"/>
      <c r="F5" s="187"/>
      <c r="G5" s="187"/>
      <c r="H5" s="187"/>
      <c r="I5" s="187"/>
      <c r="J5" s="187"/>
      <c r="K5" s="188"/>
    </row>
    <row r="6" spans="1:12" ht="14.45" customHeight="1" x14ac:dyDescent="0.25">
      <c r="A6" s="7"/>
      <c r="B6" s="9" t="s">
        <v>5</v>
      </c>
      <c r="C6" s="182" t="s">
        <v>6</v>
      </c>
      <c r="D6" s="182"/>
      <c r="E6" s="182"/>
      <c r="F6" s="182"/>
      <c r="G6" s="182"/>
      <c r="H6" s="182"/>
      <c r="I6" s="182"/>
      <c r="J6" s="182"/>
      <c r="K6" s="182"/>
    </row>
    <row r="7" spans="1:12" ht="14.45" customHeight="1" x14ac:dyDescent="0.25">
      <c r="A7" s="7"/>
      <c r="B7" s="9" t="s">
        <v>7</v>
      </c>
      <c r="C7" s="182" t="s">
        <v>8</v>
      </c>
      <c r="D7" s="182"/>
      <c r="E7" s="182"/>
      <c r="F7" s="182"/>
      <c r="G7" s="182"/>
      <c r="H7" s="182"/>
      <c r="I7" s="182"/>
      <c r="J7" s="182"/>
      <c r="K7" s="182"/>
    </row>
    <row r="8" spans="1:12" ht="14.45" customHeight="1" x14ac:dyDescent="0.25">
      <c r="A8" s="7"/>
      <c r="B8" s="9" t="s">
        <v>9</v>
      </c>
      <c r="C8" s="182" t="s">
        <v>10</v>
      </c>
      <c r="D8" s="182"/>
      <c r="E8" s="182"/>
      <c r="F8" s="182"/>
      <c r="G8" s="182"/>
      <c r="H8" s="182"/>
      <c r="I8" s="182"/>
      <c r="J8" s="182"/>
      <c r="K8" s="182"/>
    </row>
    <row r="9" spans="1:12" ht="14.45" customHeight="1" x14ac:dyDescent="0.25">
      <c r="A9" s="7"/>
      <c r="B9" s="9" t="s">
        <v>11</v>
      </c>
      <c r="C9" s="182" t="s">
        <v>12</v>
      </c>
      <c r="D9" s="182"/>
      <c r="E9" s="182"/>
      <c r="F9" s="182"/>
      <c r="G9" s="182"/>
      <c r="H9" s="182"/>
      <c r="I9" s="182"/>
      <c r="J9" s="182"/>
      <c r="K9" s="182"/>
    </row>
    <row r="10" spans="1:12" ht="14.45" customHeight="1" x14ac:dyDescent="0.25">
      <c r="A10" s="7"/>
      <c r="B10" s="9" t="s">
        <v>13</v>
      </c>
      <c r="C10" s="182" t="s">
        <v>14</v>
      </c>
      <c r="D10" s="182"/>
      <c r="E10" s="182"/>
      <c r="F10" s="182"/>
      <c r="G10" s="182"/>
      <c r="H10" s="182"/>
      <c r="I10" s="182"/>
      <c r="J10" s="182"/>
      <c r="K10" s="182"/>
    </row>
    <row r="11" spans="1:12" ht="14.45" customHeight="1" x14ac:dyDescent="0.25">
      <c r="A11" s="7"/>
      <c r="B11" s="9" t="s">
        <v>15</v>
      </c>
      <c r="C11" s="182" t="s">
        <v>16</v>
      </c>
      <c r="D11" s="182"/>
      <c r="E11" s="182"/>
      <c r="F11" s="182"/>
      <c r="G11" s="182"/>
      <c r="H11" s="182"/>
      <c r="I11" s="182"/>
      <c r="J11" s="182"/>
      <c r="K11" s="182"/>
    </row>
    <row r="12" spans="1:12" ht="14.45" customHeight="1" x14ac:dyDescent="0.25">
      <c r="A12" s="7"/>
      <c r="B12" s="9" t="s">
        <v>17</v>
      </c>
      <c r="C12" s="182" t="s">
        <v>18</v>
      </c>
      <c r="D12" s="182"/>
      <c r="E12" s="182"/>
      <c r="F12" s="182"/>
      <c r="G12" s="182"/>
      <c r="H12" s="182"/>
      <c r="I12" s="182"/>
      <c r="J12" s="182"/>
      <c r="K12" s="182"/>
    </row>
    <row r="13" spans="1:12" ht="14.45" customHeight="1" x14ac:dyDescent="0.25">
      <c r="A13" s="7"/>
      <c r="B13" s="9" t="s">
        <v>19</v>
      </c>
      <c r="C13" s="182" t="s">
        <v>20</v>
      </c>
      <c r="D13" s="182"/>
      <c r="E13" s="182"/>
      <c r="F13" s="182"/>
      <c r="G13" s="182"/>
      <c r="H13" s="182"/>
      <c r="I13" s="182"/>
      <c r="J13" s="182"/>
      <c r="K13" s="182"/>
    </row>
    <row r="14" spans="1:12" ht="14.45" customHeight="1" x14ac:dyDescent="0.25">
      <c r="A14" s="7"/>
      <c r="B14" s="9" t="s">
        <v>21</v>
      </c>
      <c r="C14" s="182" t="s">
        <v>22</v>
      </c>
      <c r="D14" s="182"/>
      <c r="E14" s="182"/>
      <c r="F14" s="182"/>
      <c r="G14" s="182"/>
      <c r="H14" s="182"/>
      <c r="I14" s="182"/>
      <c r="J14" s="182"/>
      <c r="K14" s="182"/>
    </row>
    <row r="15" spans="1:12" ht="14.45" customHeight="1" x14ac:dyDescent="0.25">
      <c r="A15" s="7"/>
      <c r="B15" s="9" t="s">
        <v>23</v>
      </c>
      <c r="C15" s="182" t="s">
        <v>24</v>
      </c>
      <c r="D15" s="182"/>
      <c r="E15" s="182"/>
      <c r="F15" s="182"/>
      <c r="G15" s="182"/>
      <c r="H15" s="182"/>
      <c r="I15" s="182"/>
      <c r="J15" s="182"/>
      <c r="K15" s="182"/>
    </row>
    <row r="16" spans="1:12" ht="14.45" customHeight="1" x14ac:dyDescent="0.25">
      <c r="A16" s="7"/>
      <c r="B16" s="9" t="s">
        <v>25</v>
      </c>
      <c r="C16" s="182" t="s">
        <v>26</v>
      </c>
      <c r="D16" s="182"/>
      <c r="E16" s="182"/>
      <c r="F16" s="182"/>
      <c r="G16" s="182"/>
      <c r="H16" s="182"/>
      <c r="I16" s="182"/>
      <c r="J16" s="182"/>
      <c r="K16" s="182"/>
    </row>
    <row r="17" spans="1:11" x14ac:dyDescent="0.25">
      <c r="A17" s="7"/>
      <c r="B17" s="9" t="s">
        <v>27</v>
      </c>
      <c r="C17" s="182" t="s">
        <v>28</v>
      </c>
      <c r="D17" s="182"/>
      <c r="E17" s="182"/>
      <c r="F17" s="182"/>
      <c r="G17" s="182"/>
      <c r="H17" s="182"/>
      <c r="I17" s="182"/>
      <c r="J17" s="182"/>
      <c r="K17" s="182"/>
    </row>
    <row r="18" spans="1:11" x14ac:dyDescent="0.25">
      <c r="B18" s="10"/>
    </row>
  </sheetData>
  <mergeCells count="15">
    <mergeCell ref="C8:K8"/>
    <mergeCell ref="B3:K3"/>
    <mergeCell ref="C4:K4"/>
    <mergeCell ref="C5:K5"/>
    <mergeCell ref="C6:K6"/>
    <mergeCell ref="C7:K7"/>
    <mergeCell ref="C15:K15"/>
    <mergeCell ref="C16:K16"/>
    <mergeCell ref="C17:K17"/>
    <mergeCell ref="C9:K9"/>
    <mergeCell ref="C10:K10"/>
    <mergeCell ref="C11:K11"/>
    <mergeCell ref="C12:K12"/>
    <mergeCell ref="C13:K13"/>
    <mergeCell ref="C14:K14"/>
  </mergeCells>
  <hyperlinks>
    <hyperlink ref="B4" location="'Cuadro 1'!Área_de_impresión" display="CUADRO 1" xr:uid="{43C6E324-E8B8-4C76-B52C-6A45CFEC2E77}"/>
    <hyperlink ref="B5" location="'Cuadro 2'!Área_de_impresión" display="CUADRO 2" xr:uid="{4F708B5A-34E2-444B-8552-B17133889A54}"/>
    <hyperlink ref="B6" location="'Cuadro 3'!Área_de_impresión" display="CUADRO 3" xr:uid="{4E4EA650-3F8B-4084-BA70-ECE769D1945E}"/>
    <hyperlink ref="B7" location="'Cuadro 4'!Área_de_impresión" display="CUADRO 4" xr:uid="{4A96D764-F6FA-4F20-A916-AFB1F51A4DA2}"/>
    <hyperlink ref="B8" location="'Cuadro 5'!Área_de_impresión" display="CUADRO 5" xr:uid="{1B7FAFBF-BDEA-4F7E-9BC4-33DA670D22E4}"/>
    <hyperlink ref="B9" location="'Cuadro 6'!Área_de_impresión" display="CUADRO 6" xr:uid="{53C16BD9-6D42-458B-B0A0-B8BBA9802F7B}"/>
    <hyperlink ref="B10" location="'Cuadro 7'!Área_de_impresión" display="CUADRO 7" xr:uid="{0FF79BF9-35C8-454F-91EF-8374085A52E5}"/>
    <hyperlink ref="B11" location="'Cuadro 8'!Área_de_impresión" display="CUADRO 8" xr:uid="{EA67AC3D-7CFE-4435-AC5A-9D5A4947C0E6}"/>
    <hyperlink ref="B12" location="'Cuadro 9'!Área_de_impresión" display="CUADRO 9" xr:uid="{C53A18D1-6152-4BDF-A704-B5B528DCC797}"/>
    <hyperlink ref="B13" location="'Cuadro 10'!Títulos_a_imprimir" display="CUADRO 10" xr:uid="{D1CBBE74-F627-44D7-B4E9-2FF915355526}"/>
    <hyperlink ref="B14" location="'Cuadro 11'!Títulos_a_imprimir" display="CUADRO 11" xr:uid="{3BD89F71-D7BE-4815-BB17-29F490100E06}"/>
    <hyperlink ref="B15" location="'Cuadro 12'!Títulos_a_imprimir" display="CUADRO 12" xr:uid="{2634F01C-A07F-4CBC-AAF2-747449A89D8F}"/>
    <hyperlink ref="B16" location="'Cuadro 13'!Área_de_impresión" display="CUADRO 13" xr:uid="{E0CD2DE5-0D38-4011-81AD-D7316B2725BB}"/>
    <hyperlink ref="B17" location="'Cuadro 14'!Área_de_impresión" display="CUADRO 14" xr:uid="{DCBDEB0C-2B40-4D05-8B5E-C48A6828D43F}"/>
  </hyperlinks>
  <pageMargins left="0.70866141732283472" right="0.70866141732283472" top="0.74803149606299213" bottom="0.74803149606299213" header="0.31496062992125984" footer="0.31496062992125984"/>
  <pageSetup scale="92" fitToHeight="10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9C32-6445-45FF-9797-E1E3E3AF81ED}">
  <sheetPr>
    <pageSetUpPr fitToPage="1"/>
  </sheetPr>
  <dimension ref="A1:H24"/>
  <sheetViews>
    <sheetView showWhiteSpace="0" zoomScale="80" zoomScaleNormal="80" zoomScaleSheetLayoutView="30" zoomScalePageLayoutView="50" workbookViewId="0">
      <selection activeCell="L8" sqref="L8"/>
    </sheetView>
  </sheetViews>
  <sheetFormatPr baseColWidth="10" defaultColWidth="11.42578125" defaultRowHeight="15" x14ac:dyDescent="0.25"/>
  <cols>
    <col min="1" max="1" width="6.7109375" style="5" customWidth="1"/>
    <col min="2" max="2" width="30.28515625" style="5" customWidth="1"/>
    <col min="3" max="6" width="17.42578125" style="5" customWidth="1"/>
    <col min="7" max="7" width="5.5703125" style="5" customWidth="1"/>
    <col min="8" max="8" width="10.28515625" style="5" customWidth="1"/>
    <col min="9" max="16384" width="11.42578125" style="5"/>
  </cols>
  <sheetData>
    <row r="1" spans="1:8" ht="76.5" customHeight="1" x14ac:dyDescent="0.25">
      <c r="A1" s="1"/>
      <c r="B1" s="2"/>
      <c r="C1" s="3"/>
      <c r="D1" s="3"/>
      <c r="E1" s="4"/>
      <c r="G1" s="1"/>
      <c r="H1" s="1"/>
    </row>
    <row r="2" spans="1:8" ht="18" customHeight="1" x14ac:dyDescent="0.25">
      <c r="A2" s="1"/>
      <c r="B2" s="65"/>
      <c r="C2" s="66"/>
      <c r="D2" s="66"/>
      <c r="E2" s="66"/>
      <c r="F2" s="67"/>
      <c r="G2" s="1"/>
      <c r="H2" s="1"/>
    </row>
    <row r="3" spans="1:8" s="68" customFormat="1" x14ac:dyDescent="0.25">
      <c r="B3" s="231" t="s">
        <v>88</v>
      </c>
      <c r="C3" s="232"/>
      <c r="D3" s="232"/>
      <c r="E3" s="232"/>
      <c r="F3" s="232"/>
    </row>
    <row r="4" spans="1:8" s="68" customFormat="1" ht="30.75" customHeight="1" x14ac:dyDescent="0.25">
      <c r="B4" s="233" t="s">
        <v>89</v>
      </c>
      <c r="C4" s="234"/>
      <c r="D4" s="234"/>
      <c r="E4" s="234"/>
      <c r="F4" s="234"/>
    </row>
    <row r="5" spans="1:8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8" ht="15" customHeight="1" x14ac:dyDescent="0.25">
      <c r="A6" s="8"/>
      <c r="B6" s="220" t="s">
        <v>69</v>
      </c>
      <c r="C6" s="222" t="s">
        <v>45</v>
      </c>
      <c r="D6" s="223"/>
      <c r="E6" s="223"/>
      <c r="F6" s="225"/>
      <c r="G6" s="8"/>
      <c r="H6" s="8"/>
    </row>
    <row r="7" spans="1:8" ht="15.75" thickBot="1" x14ac:dyDescent="0.3">
      <c r="A7" s="8"/>
      <c r="B7" s="221"/>
      <c r="C7" s="39">
        <v>2020</v>
      </c>
      <c r="D7" s="39">
        <v>2021</v>
      </c>
      <c r="E7" s="39" t="s">
        <v>33</v>
      </c>
      <c r="F7" s="41" t="s">
        <v>34</v>
      </c>
      <c r="G7" s="8"/>
      <c r="H7" s="8"/>
    </row>
    <row r="8" spans="1:8" ht="15" customHeight="1" x14ac:dyDescent="0.25">
      <c r="A8" s="8"/>
      <c r="B8" s="78" t="s">
        <v>49</v>
      </c>
      <c r="C8" s="46">
        <v>0</v>
      </c>
      <c r="D8" s="46">
        <v>0</v>
      </c>
      <c r="E8" s="70">
        <f>+D8/$D$21</f>
        <v>0</v>
      </c>
      <c r="F8" s="70">
        <v>0</v>
      </c>
      <c r="H8" s="8"/>
    </row>
    <row r="9" spans="1:8" x14ac:dyDescent="0.25">
      <c r="A9" s="8"/>
      <c r="B9" s="45" t="s">
        <v>50</v>
      </c>
      <c r="C9" s="46">
        <v>0</v>
      </c>
      <c r="D9" s="46">
        <v>1</v>
      </c>
      <c r="E9" s="72">
        <f t="shared" ref="E9:E21" si="0">+D9/$D$21</f>
        <v>7.1428571428571425E-2</v>
      </c>
      <c r="F9" s="72">
        <v>1</v>
      </c>
      <c r="H9" s="8"/>
    </row>
    <row r="10" spans="1:8" x14ac:dyDescent="0.25">
      <c r="A10" s="8"/>
      <c r="B10" s="45" t="s">
        <v>54</v>
      </c>
      <c r="C10" s="48">
        <v>1</v>
      </c>
      <c r="D10" s="48">
        <v>1</v>
      </c>
      <c r="E10" s="73">
        <f t="shared" si="0"/>
        <v>7.1428571428571425E-2</v>
      </c>
      <c r="F10" s="73">
        <v>0</v>
      </c>
      <c r="H10" s="8"/>
    </row>
    <row r="11" spans="1:8" x14ac:dyDescent="0.25">
      <c r="A11" s="8"/>
      <c r="B11" s="45" t="s">
        <v>55</v>
      </c>
      <c r="C11" s="46">
        <v>0</v>
      </c>
      <c r="D11" s="46">
        <v>0</v>
      </c>
      <c r="E11" s="73">
        <f t="shared" si="0"/>
        <v>0</v>
      </c>
      <c r="F11" s="73">
        <v>0</v>
      </c>
      <c r="H11" s="8"/>
    </row>
    <row r="12" spans="1:8" x14ac:dyDescent="0.25">
      <c r="A12" s="8"/>
      <c r="B12" s="45" t="s">
        <v>56</v>
      </c>
      <c r="C12" s="48">
        <v>14</v>
      </c>
      <c r="D12" s="48">
        <v>12</v>
      </c>
      <c r="E12" s="73">
        <f t="shared" si="0"/>
        <v>0.8571428571428571</v>
      </c>
      <c r="F12" s="73">
        <f t="shared" ref="F12" si="1">+(D12-C12)/C12</f>
        <v>-0.14285714285714285</v>
      </c>
      <c r="H12" s="8"/>
    </row>
    <row r="13" spans="1:8" x14ac:dyDescent="0.25">
      <c r="A13" s="8"/>
      <c r="B13" s="45" t="s">
        <v>57</v>
      </c>
      <c r="C13" s="46">
        <v>0</v>
      </c>
      <c r="D13" s="46">
        <v>0</v>
      </c>
      <c r="E13" s="73">
        <f t="shared" si="0"/>
        <v>0</v>
      </c>
      <c r="F13" s="73">
        <v>0</v>
      </c>
      <c r="H13" s="8"/>
    </row>
    <row r="14" spans="1:8" x14ac:dyDescent="0.25">
      <c r="A14" s="8"/>
      <c r="B14" s="45" t="s">
        <v>62</v>
      </c>
      <c r="C14" s="46">
        <v>0</v>
      </c>
      <c r="D14" s="46">
        <v>0</v>
      </c>
      <c r="E14" s="73">
        <f t="shared" si="0"/>
        <v>0</v>
      </c>
      <c r="F14" s="73">
        <v>0</v>
      </c>
      <c r="H14" s="8"/>
    </row>
    <row r="15" spans="1:8" x14ac:dyDescent="0.25">
      <c r="A15" s="8"/>
      <c r="B15" s="45" t="s">
        <v>58</v>
      </c>
      <c r="C15" s="46">
        <v>0</v>
      </c>
      <c r="D15" s="46">
        <v>0</v>
      </c>
      <c r="E15" s="73">
        <f t="shared" si="0"/>
        <v>0</v>
      </c>
      <c r="F15" s="73">
        <v>0</v>
      </c>
      <c r="H15" s="8"/>
    </row>
    <row r="16" spans="1:8" x14ac:dyDescent="0.25">
      <c r="A16" s="8"/>
      <c r="B16" s="45" t="s">
        <v>59</v>
      </c>
      <c r="C16" s="46">
        <v>0</v>
      </c>
      <c r="D16" s="46">
        <v>0</v>
      </c>
      <c r="E16" s="73">
        <f t="shared" si="0"/>
        <v>0</v>
      </c>
      <c r="F16" s="73">
        <v>0</v>
      </c>
      <c r="H16" s="8"/>
    </row>
    <row r="17" spans="1:8" ht="15" customHeight="1" x14ac:dyDescent="0.25">
      <c r="A17" s="8"/>
      <c r="B17" s="45" t="s">
        <v>81</v>
      </c>
      <c r="C17" s="46">
        <v>0</v>
      </c>
      <c r="D17" s="46">
        <v>0</v>
      </c>
      <c r="E17" s="73">
        <f t="shared" si="0"/>
        <v>0</v>
      </c>
      <c r="F17" s="73">
        <v>0</v>
      </c>
      <c r="H17" s="8"/>
    </row>
    <row r="18" spans="1:8" x14ac:dyDescent="0.25">
      <c r="A18" s="8"/>
      <c r="B18" s="45" t="s">
        <v>51</v>
      </c>
      <c r="C18" s="46">
        <v>0</v>
      </c>
      <c r="D18" s="46">
        <v>0</v>
      </c>
      <c r="E18" s="73">
        <f t="shared" si="0"/>
        <v>0</v>
      </c>
      <c r="F18" s="73">
        <v>0</v>
      </c>
      <c r="H18" s="8"/>
    </row>
    <row r="19" spans="1:8" x14ac:dyDescent="0.25">
      <c r="A19" s="8"/>
      <c r="B19" s="45" t="s">
        <v>63</v>
      </c>
      <c r="C19" s="46">
        <v>0</v>
      </c>
      <c r="D19" s="46">
        <v>0</v>
      </c>
      <c r="E19" s="73">
        <f t="shared" si="0"/>
        <v>0</v>
      </c>
      <c r="F19" s="73">
        <v>0</v>
      </c>
      <c r="H19" s="80"/>
    </row>
    <row r="20" spans="1:8" ht="15.75" thickBot="1" x14ac:dyDescent="0.3">
      <c r="A20" s="8"/>
      <c r="B20" s="79" t="s">
        <v>60</v>
      </c>
      <c r="C20" s="46">
        <v>0</v>
      </c>
      <c r="D20" s="46">
        <v>0</v>
      </c>
      <c r="E20" s="76">
        <f t="shared" si="0"/>
        <v>0</v>
      </c>
      <c r="F20" s="76">
        <v>0</v>
      </c>
      <c r="H20" s="80"/>
    </row>
    <row r="21" spans="1:8" s="57" customFormat="1" ht="15.75" thickBot="1" x14ac:dyDescent="0.3">
      <c r="A21" s="82"/>
      <c r="B21" s="54" t="s">
        <v>38</v>
      </c>
      <c r="C21" s="55">
        <f>SUM(C8:C20)</f>
        <v>15</v>
      </c>
      <c r="D21" s="55">
        <f>SUM(D8:D20)</f>
        <v>14</v>
      </c>
      <c r="E21" s="56">
        <f t="shared" si="0"/>
        <v>1</v>
      </c>
      <c r="F21" s="83">
        <f>+(D21-C21)/C21</f>
        <v>-6.6666666666666666E-2</v>
      </c>
      <c r="G21" s="82"/>
      <c r="H21" s="84"/>
    </row>
    <row r="22" spans="1:8" x14ac:dyDescent="0.25">
      <c r="B22" s="31" t="s">
        <v>39</v>
      </c>
    </row>
    <row r="23" spans="1:8" x14ac:dyDescent="0.25">
      <c r="B23" s="31" t="s">
        <v>40</v>
      </c>
    </row>
    <row r="24" spans="1:8" x14ac:dyDescent="0.25">
      <c r="B24" s="32" t="s">
        <v>66</v>
      </c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4C89-3874-4FB5-B186-0540BE2D8279}">
  <sheetPr>
    <pageSetUpPr fitToPage="1"/>
  </sheetPr>
  <dimension ref="B1:L89"/>
  <sheetViews>
    <sheetView showWhiteSpace="0" topLeftCell="A55" zoomScale="80" zoomScaleNormal="80" zoomScaleSheetLayoutView="30" zoomScalePageLayoutView="50" workbookViewId="0">
      <selection activeCell="E29" sqref="E29"/>
    </sheetView>
  </sheetViews>
  <sheetFormatPr baseColWidth="10" defaultColWidth="11.42578125" defaultRowHeight="15" x14ac:dyDescent="0.25"/>
  <cols>
    <col min="1" max="1" width="8.28515625" style="5" customWidth="1"/>
    <col min="2" max="2" width="19.5703125" style="5" bestFit="1" customWidth="1"/>
    <col min="3" max="3" width="16.28515625" style="5" bestFit="1" customWidth="1"/>
    <col min="4" max="4" width="13" style="87" bestFit="1" customWidth="1"/>
    <col min="5" max="5" width="16.28515625" style="5" bestFit="1" customWidth="1"/>
    <col min="6" max="6" width="12" style="5" customWidth="1"/>
    <col min="7" max="7" width="19.28515625" style="5" bestFit="1" customWidth="1"/>
    <col min="8" max="9" width="12" style="5" customWidth="1"/>
    <col min="10" max="10" width="7.28515625" style="5" customWidth="1"/>
    <col min="11" max="16384" width="11.42578125" style="5"/>
  </cols>
  <sheetData>
    <row r="1" spans="2:12" ht="76.5" customHeight="1" x14ac:dyDescent="0.25">
      <c r="B1" s="2"/>
      <c r="C1" s="3"/>
      <c r="D1" s="85"/>
      <c r="E1" s="4"/>
      <c r="G1" s="1"/>
    </row>
    <row r="2" spans="2:12" s="68" customFormat="1" x14ac:dyDescent="0.25">
      <c r="B2" s="231" t="s">
        <v>90</v>
      </c>
      <c r="C2" s="232"/>
      <c r="D2" s="232"/>
      <c r="E2" s="232"/>
      <c r="F2" s="232"/>
      <c r="G2" s="232"/>
      <c r="H2" s="232"/>
      <c r="I2" s="232"/>
    </row>
    <row r="3" spans="2:12" s="68" customFormat="1" ht="31.5" customHeight="1" x14ac:dyDescent="0.25">
      <c r="B3" s="233" t="s">
        <v>91</v>
      </c>
      <c r="C3" s="234"/>
      <c r="D3" s="234"/>
      <c r="E3" s="234"/>
      <c r="F3" s="234"/>
      <c r="G3" s="234"/>
      <c r="H3" s="234"/>
      <c r="I3" s="234"/>
    </row>
    <row r="4" spans="2:12" s="68" customFormat="1" ht="15.75" customHeight="1" thickBot="1" x14ac:dyDescent="0.3">
      <c r="B4" s="239" t="s">
        <v>30</v>
      </c>
      <c r="C4" s="240"/>
      <c r="D4" s="240"/>
      <c r="E4" s="240"/>
      <c r="F4" s="240"/>
      <c r="G4" s="240"/>
      <c r="H4" s="240"/>
      <c r="I4" s="240"/>
    </row>
    <row r="5" spans="2:12" ht="15.75" thickBot="1" x14ac:dyDescent="0.3">
      <c r="B5" s="241" t="s">
        <v>44</v>
      </c>
      <c r="C5" s="235" t="s">
        <v>45</v>
      </c>
      <c r="D5" s="244"/>
      <c r="E5" s="244"/>
      <c r="F5" s="244"/>
      <c r="G5" s="244"/>
      <c r="H5" s="244"/>
      <c r="I5" s="236"/>
      <c r="K5" s="36"/>
      <c r="L5" s="8"/>
    </row>
    <row r="6" spans="2:12" x14ac:dyDescent="0.25">
      <c r="B6" s="242"/>
      <c r="C6" s="241">
        <v>2020</v>
      </c>
      <c r="D6" s="245"/>
      <c r="E6" s="246">
        <v>2021</v>
      </c>
      <c r="F6" s="247"/>
      <c r="G6" s="246" t="s">
        <v>92</v>
      </c>
      <c r="H6" s="247"/>
      <c r="I6" s="248" t="s">
        <v>34</v>
      </c>
      <c r="K6" s="36"/>
      <c r="L6" s="8"/>
    </row>
    <row r="7" spans="2:12" ht="15.75" thickBot="1" x14ac:dyDescent="0.3">
      <c r="B7" s="243"/>
      <c r="C7" s="88" t="s">
        <v>93</v>
      </c>
      <c r="D7" s="89" t="s">
        <v>44</v>
      </c>
      <c r="E7" s="88" t="s">
        <v>93</v>
      </c>
      <c r="F7" s="90" t="s">
        <v>44</v>
      </c>
      <c r="G7" s="88" t="s">
        <v>93</v>
      </c>
      <c r="H7" s="90" t="s">
        <v>44</v>
      </c>
      <c r="I7" s="249"/>
      <c r="K7" s="36"/>
      <c r="L7" s="8"/>
    </row>
    <row r="8" spans="2:12" x14ac:dyDescent="0.25">
      <c r="B8" s="91" t="s">
        <v>49</v>
      </c>
      <c r="C8" s="92"/>
      <c r="D8" s="93">
        <f>+SUM(C9:C13)</f>
        <v>2</v>
      </c>
      <c r="E8" s="92"/>
      <c r="F8" s="94">
        <f>+SUM(E9:E13)</f>
        <v>1</v>
      </c>
      <c r="G8" s="95"/>
      <c r="H8" s="96">
        <f>+F8/E86</f>
        <v>2.1276595744680851E-2</v>
      </c>
      <c r="I8" s="96">
        <f>+(F8-D8)/D8</f>
        <v>-0.5</v>
      </c>
      <c r="K8" s="36"/>
      <c r="L8" s="8"/>
    </row>
    <row r="9" spans="2:12" x14ac:dyDescent="0.25">
      <c r="B9" s="97" t="s">
        <v>94</v>
      </c>
      <c r="C9" s="98">
        <v>2</v>
      </c>
      <c r="D9" s="99"/>
      <c r="E9" s="98">
        <v>1</v>
      </c>
      <c r="F9" s="100"/>
      <c r="G9" s="101">
        <f>+E9/SUM($E$9:$E$13)</f>
        <v>1</v>
      </c>
      <c r="H9" s="102"/>
      <c r="I9" s="103">
        <f>+(E9-C9)/C9</f>
        <v>-0.5</v>
      </c>
      <c r="K9" s="7"/>
      <c r="L9" s="8"/>
    </row>
    <row r="10" spans="2:12" x14ac:dyDescent="0.25">
      <c r="B10" s="97" t="s">
        <v>95</v>
      </c>
      <c r="C10" s="98">
        <v>0</v>
      </c>
      <c r="D10" s="104"/>
      <c r="E10" s="98">
        <v>0</v>
      </c>
      <c r="F10" s="105"/>
      <c r="G10" s="101">
        <f t="shared" ref="G10:G13" si="0">+E10/SUM($E$9:$E$13)</f>
        <v>0</v>
      </c>
      <c r="H10" s="103"/>
      <c r="I10" s="103">
        <v>0</v>
      </c>
      <c r="K10" s="36"/>
      <c r="L10" s="8"/>
    </row>
    <row r="11" spans="2:12" x14ac:dyDescent="0.25">
      <c r="B11" s="97" t="s">
        <v>96</v>
      </c>
      <c r="C11" s="98">
        <v>0</v>
      </c>
      <c r="D11" s="104"/>
      <c r="E11" s="98">
        <v>0</v>
      </c>
      <c r="F11" s="105"/>
      <c r="G11" s="101">
        <f t="shared" si="0"/>
        <v>0</v>
      </c>
      <c r="H11" s="103"/>
      <c r="I11" s="103">
        <v>0</v>
      </c>
      <c r="K11" s="36"/>
      <c r="L11" s="8"/>
    </row>
    <row r="12" spans="2:12" x14ac:dyDescent="0.25">
      <c r="B12" s="97" t="s">
        <v>97</v>
      </c>
      <c r="C12" s="98">
        <v>0</v>
      </c>
      <c r="D12" s="104"/>
      <c r="E12" s="98">
        <v>0</v>
      </c>
      <c r="F12" s="105"/>
      <c r="G12" s="101">
        <f t="shared" si="0"/>
        <v>0</v>
      </c>
      <c r="H12" s="103"/>
      <c r="I12" s="103">
        <v>0</v>
      </c>
      <c r="K12" s="36"/>
      <c r="L12" s="8"/>
    </row>
    <row r="13" spans="2:12" x14ac:dyDescent="0.25">
      <c r="B13" s="106" t="s">
        <v>98</v>
      </c>
      <c r="C13" s="98">
        <v>0</v>
      </c>
      <c r="D13" s="104"/>
      <c r="E13" s="98">
        <v>0</v>
      </c>
      <c r="F13" s="105"/>
      <c r="G13" s="101">
        <f t="shared" si="0"/>
        <v>0</v>
      </c>
      <c r="H13" s="103"/>
      <c r="I13" s="103">
        <v>0</v>
      </c>
      <c r="K13" s="36"/>
      <c r="L13" s="8"/>
    </row>
    <row r="14" spans="2:12" x14ac:dyDescent="0.25">
      <c r="B14" s="107" t="s">
        <v>50</v>
      </c>
      <c r="C14" s="108"/>
      <c r="D14" s="93">
        <f>+SUM(C15:C19)</f>
        <v>2</v>
      </c>
      <c r="E14" s="108"/>
      <c r="F14" s="94">
        <f>+SUM(E15:E19)</f>
        <v>2</v>
      </c>
      <c r="G14" s="109"/>
      <c r="H14" s="110">
        <f>+F14/E86</f>
        <v>4.2553191489361701E-2</v>
      </c>
      <c r="I14" s="110">
        <f>+(F14-D14)/D14</f>
        <v>0</v>
      </c>
      <c r="K14" s="36"/>
      <c r="L14" s="8"/>
    </row>
    <row r="15" spans="2:12" x14ac:dyDescent="0.25">
      <c r="B15" s="97" t="s">
        <v>94</v>
      </c>
      <c r="C15" s="98">
        <v>1</v>
      </c>
      <c r="D15" s="111"/>
      <c r="E15" s="112">
        <v>2</v>
      </c>
      <c r="F15" s="94"/>
      <c r="G15" s="101">
        <f>+E15/SUM($E$15:$E$19)</f>
        <v>1</v>
      </c>
      <c r="H15" s="110"/>
      <c r="I15" s="103">
        <f>+(E15-C15)/C15</f>
        <v>1</v>
      </c>
      <c r="K15" s="36"/>
      <c r="L15" s="8"/>
    </row>
    <row r="16" spans="2:12" x14ac:dyDescent="0.25">
      <c r="B16" s="97" t="s">
        <v>95</v>
      </c>
      <c r="C16" s="98">
        <v>1</v>
      </c>
      <c r="D16" s="104"/>
      <c r="E16" s="98">
        <v>0</v>
      </c>
      <c r="F16" s="105"/>
      <c r="G16" s="101">
        <f t="shared" ref="G16:G19" si="1">+E16/SUM($E$15:$E$19)</f>
        <v>0</v>
      </c>
      <c r="H16" s="103"/>
      <c r="I16" s="103">
        <f>+(E16-C16)/C16</f>
        <v>-1</v>
      </c>
      <c r="K16" s="36"/>
      <c r="L16" s="8"/>
    </row>
    <row r="17" spans="2:12" x14ac:dyDescent="0.25">
      <c r="B17" s="97" t="s">
        <v>96</v>
      </c>
      <c r="C17" s="98">
        <v>0</v>
      </c>
      <c r="D17" s="104"/>
      <c r="E17" s="98">
        <v>0</v>
      </c>
      <c r="F17" s="105"/>
      <c r="G17" s="101">
        <f t="shared" si="1"/>
        <v>0</v>
      </c>
      <c r="H17" s="103"/>
      <c r="I17" s="103">
        <v>0</v>
      </c>
      <c r="K17" s="36"/>
      <c r="L17" s="8"/>
    </row>
    <row r="18" spans="2:12" x14ac:dyDescent="0.25">
      <c r="B18" s="97" t="s">
        <v>97</v>
      </c>
      <c r="C18" s="98">
        <v>0</v>
      </c>
      <c r="D18" s="104"/>
      <c r="E18" s="98">
        <v>0</v>
      </c>
      <c r="F18" s="105"/>
      <c r="G18" s="101">
        <f t="shared" si="1"/>
        <v>0</v>
      </c>
      <c r="H18" s="103"/>
      <c r="I18" s="103">
        <v>0</v>
      </c>
      <c r="K18" s="36"/>
      <c r="L18" s="8"/>
    </row>
    <row r="19" spans="2:12" x14ac:dyDescent="0.25">
      <c r="B19" s="106" t="s">
        <v>98</v>
      </c>
      <c r="C19" s="98">
        <v>0</v>
      </c>
      <c r="D19" s="104"/>
      <c r="E19" s="98">
        <v>0</v>
      </c>
      <c r="F19" s="105"/>
      <c r="G19" s="101">
        <f t="shared" si="1"/>
        <v>0</v>
      </c>
      <c r="H19" s="103"/>
      <c r="I19" s="103">
        <v>0</v>
      </c>
      <c r="K19" s="36"/>
      <c r="L19" s="8"/>
    </row>
    <row r="20" spans="2:12" x14ac:dyDescent="0.25">
      <c r="B20" s="107" t="s">
        <v>54</v>
      </c>
      <c r="C20" s="113"/>
      <c r="D20" s="93">
        <f>+SUM(C21:C25)</f>
        <v>4</v>
      </c>
      <c r="E20" s="113"/>
      <c r="F20" s="94">
        <f>+SUM(E21:E25)</f>
        <v>9</v>
      </c>
      <c r="G20" s="114"/>
      <c r="H20" s="115">
        <f>+F20/E86</f>
        <v>0.19148936170212766</v>
      </c>
      <c r="I20" s="115">
        <f>+(F20-D20)/D20</f>
        <v>1.25</v>
      </c>
      <c r="K20" s="36"/>
      <c r="L20" s="8"/>
    </row>
    <row r="21" spans="2:12" x14ac:dyDescent="0.25">
      <c r="B21" s="97" t="s">
        <v>94</v>
      </c>
      <c r="C21" s="98">
        <v>4</v>
      </c>
      <c r="D21" s="111"/>
      <c r="E21" s="116">
        <v>9</v>
      </c>
      <c r="F21" s="94"/>
      <c r="G21" s="101">
        <f>+E21/SUM($E$21:$E$25)</f>
        <v>1</v>
      </c>
      <c r="H21" s="115"/>
      <c r="I21" s="103">
        <f>+(E21-C21)/C21</f>
        <v>1.25</v>
      </c>
      <c r="K21" s="36"/>
      <c r="L21" s="8"/>
    </row>
    <row r="22" spans="2:12" x14ac:dyDescent="0.25">
      <c r="B22" s="97" t="s">
        <v>95</v>
      </c>
      <c r="C22" s="98">
        <v>0</v>
      </c>
      <c r="D22" s="104"/>
      <c r="E22" s="98">
        <v>0</v>
      </c>
      <c r="F22" s="105"/>
      <c r="G22" s="101">
        <f t="shared" ref="G22:G25" si="2">+E22/SUM($E$21:$E$25)</f>
        <v>0</v>
      </c>
      <c r="H22" s="103"/>
      <c r="I22" s="103">
        <v>0</v>
      </c>
      <c r="K22" s="36"/>
      <c r="L22" s="8"/>
    </row>
    <row r="23" spans="2:12" x14ac:dyDescent="0.25">
      <c r="B23" s="97" t="s">
        <v>96</v>
      </c>
      <c r="C23" s="98">
        <v>0</v>
      </c>
      <c r="D23" s="104"/>
      <c r="E23" s="98">
        <v>0</v>
      </c>
      <c r="F23" s="105"/>
      <c r="G23" s="101">
        <f t="shared" si="2"/>
        <v>0</v>
      </c>
      <c r="H23" s="103"/>
      <c r="I23" s="103">
        <v>0</v>
      </c>
      <c r="K23" s="36"/>
      <c r="L23" s="8"/>
    </row>
    <row r="24" spans="2:12" x14ac:dyDescent="0.25">
      <c r="B24" s="97" t="s">
        <v>97</v>
      </c>
      <c r="C24" s="98">
        <v>0</v>
      </c>
      <c r="D24" s="104"/>
      <c r="E24" s="98">
        <v>0</v>
      </c>
      <c r="F24" s="105"/>
      <c r="G24" s="101">
        <f t="shared" si="2"/>
        <v>0</v>
      </c>
      <c r="H24" s="103"/>
      <c r="I24" s="103">
        <v>0</v>
      </c>
      <c r="K24" s="36"/>
      <c r="L24" s="8"/>
    </row>
    <row r="25" spans="2:12" x14ac:dyDescent="0.25">
      <c r="B25" s="106" t="s">
        <v>98</v>
      </c>
      <c r="C25" s="98">
        <v>0</v>
      </c>
      <c r="D25" s="104"/>
      <c r="E25" s="98">
        <v>0</v>
      </c>
      <c r="F25" s="105"/>
      <c r="G25" s="101">
        <f t="shared" si="2"/>
        <v>0</v>
      </c>
      <c r="H25" s="103"/>
      <c r="I25" s="103">
        <v>0</v>
      </c>
      <c r="K25" s="36"/>
      <c r="L25" s="8"/>
    </row>
    <row r="26" spans="2:12" x14ac:dyDescent="0.25">
      <c r="B26" s="107" t="s">
        <v>55</v>
      </c>
      <c r="C26" s="113"/>
      <c r="D26" s="93">
        <f>+SUM(C27:C31)</f>
        <v>11</v>
      </c>
      <c r="E26" s="113"/>
      <c r="F26" s="94">
        <f>+SUM(E27:E31)</f>
        <v>5</v>
      </c>
      <c r="G26" s="114"/>
      <c r="H26" s="115">
        <f>+F26/E86</f>
        <v>0.10638297872340426</v>
      </c>
      <c r="I26" s="115">
        <f>+(F26-D26)/D26</f>
        <v>-0.54545454545454541</v>
      </c>
      <c r="K26" s="36"/>
      <c r="L26" s="8"/>
    </row>
    <row r="27" spans="2:12" x14ac:dyDescent="0.25">
      <c r="B27" s="97" t="s">
        <v>94</v>
      </c>
      <c r="C27" s="98">
        <v>11</v>
      </c>
      <c r="D27" s="111"/>
      <c r="E27" s="116">
        <v>5</v>
      </c>
      <c r="F27" s="94"/>
      <c r="G27" s="101">
        <f>+E27/SUM($E$27:$E$31)</f>
        <v>1</v>
      </c>
      <c r="H27" s="115"/>
      <c r="I27" s="103">
        <f>+(E27-C27)/C27</f>
        <v>-0.54545454545454541</v>
      </c>
      <c r="K27" s="36"/>
      <c r="L27" s="8"/>
    </row>
    <row r="28" spans="2:12" x14ac:dyDescent="0.25">
      <c r="B28" s="97" t="s">
        <v>95</v>
      </c>
      <c r="C28" s="98">
        <v>0</v>
      </c>
      <c r="D28" s="104"/>
      <c r="E28" s="98">
        <v>0</v>
      </c>
      <c r="F28" s="105"/>
      <c r="G28" s="101">
        <f t="shared" ref="G28:G31" si="3">+E28/SUM($E$27:$E$31)</f>
        <v>0</v>
      </c>
      <c r="H28" s="103"/>
      <c r="I28" s="103">
        <v>0</v>
      </c>
      <c r="K28" s="36"/>
      <c r="L28" s="8"/>
    </row>
    <row r="29" spans="2:12" x14ac:dyDescent="0.25">
      <c r="B29" s="97" t="s">
        <v>96</v>
      </c>
      <c r="C29" s="98">
        <v>0</v>
      </c>
      <c r="D29" s="104"/>
      <c r="E29" s="98">
        <v>0</v>
      </c>
      <c r="F29" s="105"/>
      <c r="G29" s="101">
        <f t="shared" si="3"/>
        <v>0</v>
      </c>
      <c r="H29" s="103"/>
      <c r="I29" s="103">
        <v>0</v>
      </c>
      <c r="K29" s="36"/>
      <c r="L29" s="8"/>
    </row>
    <row r="30" spans="2:12" x14ac:dyDescent="0.25">
      <c r="B30" s="97" t="s">
        <v>97</v>
      </c>
      <c r="C30" s="98">
        <v>0</v>
      </c>
      <c r="D30" s="104"/>
      <c r="E30" s="98">
        <v>0</v>
      </c>
      <c r="F30" s="105"/>
      <c r="G30" s="101">
        <f t="shared" si="3"/>
        <v>0</v>
      </c>
      <c r="H30" s="103"/>
      <c r="I30" s="103">
        <v>0</v>
      </c>
      <c r="K30" s="36"/>
      <c r="L30" s="8"/>
    </row>
    <row r="31" spans="2:12" x14ac:dyDescent="0.25">
      <c r="B31" s="106" t="s">
        <v>98</v>
      </c>
      <c r="C31" s="98">
        <v>0</v>
      </c>
      <c r="D31" s="104"/>
      <c r="E31" s="98">
        <v>0</v>
      </c>
      <c r="F31" s="105"/>
      <c r="G31" s="101">
        <f t="shared" si="3"/>
        <v>0</v>
      </c>
      <c r="H31" s="103"/>
      <c r="I31" s="103">
        <v>0</v>
      </c>
      <c r="K31" s="36"/>
      <c r="L31" s="8"/>
    </row>
    <row r="32" spans="2:12" x14ac:dyDescent="0.25">
      <c r="B32" s="107" t="s">
        <v>56</v>
      </c>
      <c r="C32" s="113"/>
      <c r="D32" s="93">
        <f>+SUM(C33:C37)</f>
        <v>15</v>
      </c>
      <c r="E32" s="113"/>
      <c r="F32" s="94">
        <f>+SUM(E33:E37)</f>
        <v>15</v>
      </c>
      <c r="G32" s="114"/>
      <c r="H32" s="115">
        <f>+F32/E86</f>
        <v>0.31914893617021278</v>
      </c>
      <c r="I32" s="115">
        <f>+(F32-D32)/D32</f>
        <v>0</v>
      </c>
      <c r="K32" s="36"/>
      <c r="L32" s="8"/>
    </row>
    <row r="33" spans="2:12" x14ac:dyDescent="0.25">
      <c r="B33" s="97" t="s">
        <v>94</v>
      </c>
      <c r="C33" s="98">
        <v>10</v>
      </c>
      <c r="D33" s="111"/>
      <c r="E33" s="116">
        <v>10</v>
      </c>
      <c r="F33" s="94"/>
      <c r="G33" s="101">
        <f>+E33/SUM($E$33:$E$37)</f>
        <v>0.66666666666666663</v>
      </c>
      <c r="H33" s="115"/>
      <c r="I33" s="103">
        <f>+(E33-C33)/C33</f>
        <v>0</v>
      </c>
      <c r="K33" s="36"/>
      <c r="L33" s="8"/>
    </row>
    <row r="34" spans="2:12" x14ac:dyDescent="0.25">
      <c r="B34" s="97" t="s">
        <v>95</v>
      </c>
      <c r="C34" s="98">
        <v>4</v>
      </c>
      <c r="D34" s="104"/>
      <c r="E34" s="117">
        <v>2</v>
      </c>
      <c r="F34" s="105"/>
      <c r="G34" s="101">
        <f t="shared" ref="G34:G37" si="4">+E34/SUM($E$33:$E$37)</f>
        <v>0.13333333333333333</v>
      </c>
      <c r="H34" s="103"/>
      <c r="I34" s="103">
        <f>+(E34-C34)/C34</f>
        <v>-0.5</v>
      </c>
      <c r="K34" s="36"/>
      <c r="L34" s="8"/>
    </row>
    <row r="35" spans="2:12" x14ac:dyDescent="0.25">
      <c r="B35" s="97" t="s">
        <v>96</v>
      </c>
      <c r="C35" s="98">
        <v>1</v>
      </c>
      <c r="D35" s="104"/>
      <c r="E35" s="98">
        <v>1</v>
      </c>
      <c r="F35" s="105"/>
      <c r="G35" s="101">
        <f t="shared" si="4"/>
        <v>6.6666666666666666E-2</v>
      </c>
      <c r="H35" s="103"/>
      <c r="I35" s="103">
        <f>+(E35-C35)/C35</f>
        <v>0</v>
      </c>
      <c r="K35" s="36"/>
      <c r="L35" s="8"/>
    </row>
    <row r="36" spans="2:12" x14ac:dyDescent="0.25">
      <c r="B36" s="97" t="s">
        <v>97</v>
      </c>
      <c r="C36" s="98">
        <v>0</v>
      </c>
      <c r="D36" s="104"/>
      <c r="E36" s="98">
        <v>2</v>
      </c>
      <c r="F36" s="105"/>
      <c r="G36" s="101">
        <f t="shared" si="4"/>
        <v>0.13333333333333333</v>
      </c>
      <c r="H36" s="103"/>
      <c r="I36" s="103">
        <v>2</v>
      </c>
      <c r="K36" s="36"/>
      <c r="L36" s="8"/>
    </row>
    <row r="37" spans="2:12" x14ac:dyDescent="0.25">
      <c r="B37" s="106" t="s">
        <v>98</v>
      </c>
      <c r="C37" s="98">
        <v>0</v>
      </c>
      <c r="D37" s="104"/>
      <c r="E37" s="98">
        <v>0</v>
      </c>
      <c r="F37" s="105"/>
      <c r="G37" s="101">
        <f t="shared" si="4"/>
        <v>0</v>
      </c>
      <c r="H37" s="103"/>
      <c r="I37" s="103">
        <v>0</v>
      </c>
      <c r="K37" s="36"/>
      <c r="L37" s="8"/>
    </row>
    <row r="38" spans="2:12" x14ac:dyDescent="0.25">
      <c r="B38" s="107" t="s">
        <v>57</v>
      </c>
      <c r="C38" s="113"/>
      <c r="D38" s="93">
        <f>+SUM(C39:C43)</f>
        <v>0</v>
      </c>
      <c r="E38" s="113"/>
      <c r="F38" s="93">
        <f>+SUM(E39:E43)</f>
        <v>0</v>
      </c>
      <c r="G38" s="114"/>
      <c r="H38" s="115">
        <f>+F38/E86</f>
        <v>0</v>
      </c>
      <c r="I38" s="115">
        <v>0</v>
      </c>
      <c r="K38" s="36"/>
      <c r="L38" s="8"/>
    </row>
    <row r="39" spans="2:12" x14ac:dyDescent="0.25">
      <c r="B39" s="97" t="s">
        <v>94</v>
      </c>
      <c r="C39" s="98">
        <v>0</v>
      </c>
      <c r="D39" s="111"/>
      <c r="E39" s="98">
        <v>0</v>
      </c>
      <c r="F39" s="94"/>
      <c r="G39" s="101">
        <v>0</v>
      </c>
      <c r="H39" s="115"/>
      <c r="I39" s="103">
        <v>0</v>
      </c>
      <c r="K39" s="36"/>
      <c r="L39" s="8"/>
    </row>
    <row r="40" spans="2:12" x14ac:dyDescent="0.25">
      <c r="B40" s="97" t="s">
        <v>95</v>
      </c>
      <c r="C40" s="98">
        <v>0</v>
      </c>
      <c r="D40" s="104"/>
      <c r="E40" s="98">
        <v>0</v>
      </c>
      <c r="F40" s="105"/>
      <c r="G40" s="101">
        <v>0</v>
      </c>
      <c r="H40" s="103"/>
      <c r="I40" s="103">
        <v>0</v>
      </c>
      <c r="K40" s="36"/>
      <c r="L40" s="8"/>
    </row>
    <row r="41" spans="2:12" x14ac:dyDescent="0.25">
      <c r="B41" s="97" t="s">
        <v>96</v>
      </c>
      <c r="C41" s="98">
        <v>0</v>
      </c>
      <c r="D41" s="104"/>
      <c r="E41" s="98">
        <v>0</v>
      </c>
      <c r="F41" s="105"/>
      <c r="G41" s="101">
        <v>0</v>
      </c>
      <c r="H41" s="103"/>
      <c r="I41" s="103">
        <v>0</v>
      </c>
      <c r="K41" s="36"/>
      <c r="L41" s="8"/>
    </row>
    <row r="42" spans="2:12" x14ac:dyDescent="0.25">
      <c r="B42" s="97" t="s">
        <v>97</v>
      </c>
      <c r="C42" s="98">
        <v>0</v>
      </c>
      <c r="D42" s="104"/>
      <c r="E42" s="98">
        <v>0</v>
      </c>
      <c r="F42" s="105"/>
      <c r="G42" s="101">
        <v>0</v>
      </c>
      <c r="H42" s="103"/>
      <c r="I42" s="103">
        <v>0</v>
      </c>
      <c r="K42" s="36"/>
      <c r="L42" s="8"/>
    </row>
    <row r="43" spans="2:12" x14ac:dyDescent="0.25">
      <c r="B43" s="106" t="s">
        <v>98</v>
      </c>
      <c r="C43" s="98">
        <v>0</v>
      </c>
      <c r="D43" s="104"/>
      <c r="E43" s="98">
        <v>0</v>
      </c>
      <c r="F43" s="105"/>
      <c r="G43" s="101">
        <v>0</v>
      </c>
      <c r="H43" s="103"/>
      <c r="I43" s="103">
        <v>0</v>
      </c>
      <c r="K43" s="36"/>
      <c r="L43" s="8"/>
    </row>
    <row r="44" spans="2:12" x14ac:dyDescent="0.25">
      <c r="B44" s="107" t="s">
        <v>62</v>
      </c>
      <c r="C44" s="113"/>
      <c r="D44" s="93">
        <f>+SUM(C45:C49)</f>
        <v>0</v>
      </c>
      <c r="E44" s="113"/>
      <c r="F44" s="93">
        <f>+SUM(E45:E49)</f>
        <v>0</v>
      </c>
      <c r="G44" s="114"/>
      <c r="H44" s="115">
        <f>+F44/E86</f>
        <v>0</v>
      </c>
      <c r="I44" s="115">
        <v>0</v>
      </c>
      <c r="K44" s="36"/>
      <c r="L44" s="8"/>
    </row>
    <row r="45" spans="2:12" x14ac:dyDescent="0.25">
      <c r="B45" s="97" t="s">
        <v>94</v>
      </c>
      <c r="C45" s="98">
        <v>0</v>
      </c>
      <c r="D45" s="111"/>
      <c r="E45" s="98">
        <v>0</v>
      </c>
      <c r="F45" s="94"/>
      <c r="G45" s="101">
        <v>0</v>
      </c>
      <c r="H45" s="115"/>
      <c r="I45" s="103">
        <v>0</v>
      </c>
      <c r="K45" s="36"/>
      <c r="L45" s="8"/>
    </row>
    <row r="46" spans="2:12" x14ac:dyDescent="0.25">
      <c r="B46" s="97" t="s">
        <v>95</v>
      </c>
      <c r="C46" s="98">
        <v>0</v>
      </c>
      <c r="D46" s="104"/>
      <c r="E46" s="98">
        <v>0</v>
      </c>
      <c r="F46" s="105"/>
      <c r="G46" s="101">
        <v>0</v>
      </c>
      <c r="H46" s="103"/>
      <c r="I46" s="103">
        <v>0</v>
      </c>
      <c r="K46" s="36"/>
      <c r="L46" s="8"/>
    </row>
    <row r="47" spans="2:12" x14ac:dyDescent="0.25">
      <c r="B47" s="97" t="s">
        <v>96</v>
      </c>
      <c r="C47" s="98">
        <v>0</v>
      </c>
      <c r="D47" s="104"/>
      <c r="E47" s="98">
        <v>0</v>
      </c>
      <c r="F47" s="105"/>
      <c r="G47" s="101">
        <v>0</v>
      </c>
      <c r="H47" s="103"/>
      <c r="I47" s="103">
        <v>0</v>
      </c>
      <c r="K47" s="36"/>
      <c r="L47" s="8"/>
    </row>
    <row r="48" spans="2:12" x14ac:dyDescent="0.25">
      <c r="B48" s="97" t="s">
        <v>97</v>
      </c>
      <c r="C48" s="98">
        <v>0</v>
      </c>
      <c r="D48" s="104"/>
      <c r="E48" s="98">
        <v>0</v>
      </c>
      <c r="F48" s="105"/>
      <c r="G48" s="101">
        <v>0</v>
      </c>
      <c r="H48" s="103"/>
      <c r="I48" s="103">
        <v>0</v>
      </c>
      <c r="K48" s="36"/>
      <c r="L48" s="8"/>
    </row>
    <row r="49" spans="2:12" x14ac:dyDescent="0.25">
      <c r="B49" s="106" t="s">
        <v>98</v>
      </c>
      <c r="C49" s="98">
        <v>0</v>
      </c>
      <c r="D49" s="104"/>
      <c r="E49" s="98">
        <v>0</v>
      </c>
      <c r="F49" s="105"/>
      <c r="G49" s="101">
        <v>0</v>
      </c>
      <c r="H49" s="103"/>
      <c r="I49" s="103">
        <v>0</v>
      </c>
      <c r="K49" s="36"/>
      <c r="L49" s="8"/>
    </row>
    <row r="50" spans="2:12" x14ac:dyDescent="0.25">
      <c r="B50" s="107" t="s">
        <v>58</v>
      </c>
      <c r="C50" s="113"/>
      <c r="D50" s="93">
        <f>+SUM(C51:C55)</f>
        <v>0</v>
      </c>
      <c r="E50" s="113"/>
      <c r="F50" s="93">
        <f>+SUM(E51:E55)</f>
        <v>0</v>
      </c>
      <c r="G50" s="114"/>
      <c r="H50" s="115">
        <f>+F50/E86</f>
        <v>0</v>
      </c>
      <c r="I50" s="115">
        <v>0</v>
      </c>
      <c r="K50" s="36"/>
      <c r="L50" s="8"/>
    </row>
    <row r="51" spans="2:12" x14ac:dyDescent="0.25">
      <c r="B51" s="97" t="s">
        <v>94</v>
      </c>
      <c r="C51" s="98">
        <v>0</v>
      </c>
      <c r="D51" s="111"/>
      <c r="E51" s="98">
        <v>0</v>
      </c>
      <c r="F51" s="94"/>
      <c r="G51" s="101">
        <v>0</v>
      </c>
      <c r="H51" s="115"/>
      <c r="I51" s="103">
        <v>0</v>
      </c>
      <c r="K51" s="36"/>
      <c r="L51" s="8"/>
    </row>
    <row r="52" spans="2:12" x14ac:dyDescent="0.25">
      <c r="B52" s="97" t="s">
        <v>95</v>
      </c>
      <c r="C52" s="98">
        <v>0</v>
      </c>
      <c r="D52" s="104"/>
      <c r="E52" s="98">
        <v>0</v>
      </c>
      <c r="F52" s="105"/>
      <c r="G52" s="101">
        <v>0</v>
      </c>
      <c r="H52" s="103"/>
      <c r="I52" s="103">
        <v>0</v>
      </c>
      <c r="K52" s="36"/>
      <c r="L52" s="8"/>
    </row>
    <row r="53" spans="2:12" x14ac:dyDescent="0.25">
      <c r="B53" s="97" t="s">
        <v>96</v>
      </c>
      <c r="C53" s="98">
        <v>0</v>
      </c>
      <c r="D53" s="104"/>
      <c r="E53" s="98">
        <v>0</v>
      </c>
      <c r="F53" s="105"/>
      <c r="G53" s="101">
        <v>0</v>
      </c>
      <c r="H53" s="103"/>
      <c r="I53" s="103">
        <v>0</v>
      </c>
      <c r="K53" s="36"/>
      <c r="L53" s="8"/>
    </row>
    <row r="54" spans="2:12" x14ac:dyDescent="0.25">
      <c r="B54" s="97" t="s">
        <v>97</v>
      </c>
      <c r="C54" s="98">
        <v>0</v>
      </c>
      <c r="D54" s="104"/>
      <c r="E54" s="98">
        <v>0</v>
      </c>
      <c r="F54" s="105"/>
      <c r="G54" s="101">
        <v>0</v>
      </c>
      <c r="H54" s="103"/>
      <c r="I54" s="103">
        <v>0</v>
      </c>
      <c r="K54" s="36"/>
      <c r="L54" s="8"/>
    </row>
    <row r="55" spans="2:12" x14ac:dyDescent="0.25">
      <c r="B55" s="106" t="s">
        <v>98</v>
      </c>
      <c r="C55" s="98">
        <v>0</v>
      </c>
      <c r="D55" s="104"/>
      <c r="E55" s="98">
        <v>0</v>
      </c>
      <c r="F55" s="105"/>
      <c r="G55" s="101">
        <v>0</v>
      </c>
      <c r="H55" s="103"/>
      <c r="I55" s="103">
        <v>0</v>
      </c>
      <c r="K55" s="36"/>
      <c r="L55" s="8"/>
    </row>
    <row r="56" spans="2:12" x14ac:dyDescent="0.25">
      <c r="B56" s="107" t="s">
        <v>59</v>
      </c>
      <c r="C56" s="113"/>
      <c r="D56" s="93">
        <f>+SUM(C57:C61)</f>
        <v>19</v>
      </c>
      <c r="E56" s="113"/>
      <c r="F56" s="94">
        <f>+SUM(E57:E61)</f>
        <v>14</v>
      </c>
      <c r="G56" s="114"/>
      <c r="H56" s="115">
        <f>+F56/E86</f>
        <v>0.2978723404255319</v>
      </c>
      <c r="I56" s="115">
        <f>+(F56-D56)/D56</f>
        <v>-0.26315789473684209</v>
      </c>
      <c r="K56" s="36"/>
      <c r="L56" s="8"/>
    </row>
    <row r="57" spans="2:12" x14ac:dyDescent="0.25">
      <c r="B57" s="97" t="s">
        <v>94</v>
      </c>
      <c r="C57" s="98">
        <v>0</v>
      </c>
      <c r="D57" s="111"/>
      <c r="E57" s="98">
        <v>0</v>
      </c>
      <c r="F57" s="94"/>
      <c r="G57" s="101">
        <f>+E57/SUM($E$57:$E$61)</f>
        <v>0</v>
      </c>
      <c r="H57" s="115"/>
      <c r="I57" s="103">
        <v>0</v>
      </c>
      <c r="K57" s="36"/>
      <c r="L57" s="8"/>
    </row>
    <row r="58" spans="2:12" x14ac:dyDescent="0.25">
      <c r="B58" s="97" t="s">
        <v>95</v>
      </c>
      <c r="C58" s="98">
        <v>2</v>
      </c>
      <c r="D58" s="104"/>
      <c r="E58" s="118">
        <v>1</v>
      </c>
      <c r="F58" s="105"/>
      <c r="G58" s="101">
        <f t="shared" ref="G58:G61" si="5">+E58/SUM($E$57:$E$61)</f>
        <v>7.1428571428571425E-2</v>
      </c>
      <c r="H58" s="103"/>
      <c r="I58" s="103">
        <f>+(E58-C58)/C58</f>
        <v>-0.5</v>
      </c>
      <c r="K58" s="36"/>
      <c r="L58" s="8"/>
    </row>
    <row r="59" spans="2:12" x14ac:dyDescent="0.25">
      <c r="B59" s="97" t="s">
        <v>96</v>
      </c>
      <c r="C59" s="98">
        <v>11</v>
      </c>
      <c r="D59" s="104"/>
      <c r="E59" s="98">
        <v>6</v>
      </c>
      <c r="F59" s="105"/>
      <c r="G59" s="101">
        <f t="shared" si="5"/>
        <v>0.42857142857142855</v>
      </c>
      <c r="H59" s="103"/>
      <c r="I59" s="103">
        <f>+(E59-C59)/C59</f>
        <v>-0.45454545454545453</v>
      </c>
      <c r="K59" s="36"/>
      <c r="L59" s="8"/>
    </row>
    <row r="60" spans="2:12" x14ac:dyDescent="0.25">
      <c r="B60" s="97" t="s">
        <v>97</v>
      </c>
      <c r="C60" s="98">
        <v>4</v>
      </c>
      <c r="D60" s="104"/>
      <c r="E60" s="98">
        <v>5</v>
      </c>
      <c r="F60" s="105"/>
      <c r="G60" s="101">
        <f t="shared" si="5"/>
        <v>0.35714285714285715</v>
      </c>
      <c r="H60" s="103"/>
      <c r="I60" s="103">
        <f>+(E60-C60)/C60</f>
        <v>0.25</v>
      </c>
      <c r="K60" s="36"/>
      <c r="L60" s="8"/>
    </row>
    <row r="61" spans="2:12" x14ac:dyDescent="0.25">
      <c r="B61" s="106" t="s">
        <v>98</v>
      </c>
      <c r="C61" s="98">
        <v>2</v>
      </c>
      <c r="D61" s="104"/>
      <c r="E61" s="98">
        <v>2</v>
      </c>
      <c r="F61" s="105"/>
      <c r="G61" s="101">
        <f t="shared" si="5"/>
        <v>0.14285714285714285</v>
      </c>
      <c r="H61" s="103"/>
      <c r="I61" s="103">
        <f>+(E61-C61)/C61</f>
        <v>0</v>
      </c>
      <c r="K61" s="36"/>
      <c r="L61" s="8"/>
    </row>
    <row r="62" spans="2:12" x14ac:dyDescent="0.25">
      <c r="B62" s="107" t="s">
        <v>81</v>
      </c>
      <c r="C62" s="113"/>
      <c r="D62" s="93">
        <f>+SUM(C63:C67)</f>
        <v>0</v>
      </c>
      <c r="E62" s="113"/>
      <c r="F62" s="93">
        <f>+SUM(E63:E67)</f>
        <v>0</v>
      </c>
      <c r="G62" s="114"/>
      <c r="H62" s="115">
        <f>+F62/E86</f>
        <v>0</v>
      </c>
      <c r="I62" s="115">
        <v>0</v>
      </c>
      <c r="K62" s="36"/>
      <c r="L62" s="8"/>
    </row>
    <row r="63" spans="2:12" x14ac:dyDescent="0.25">
      <c r="B63" s="97" t="s">
        <v>94</v>
      </c>
      <c r="C63" s="98">
        <v>0</v>
      </c>
      <c r="D63" s="111"/>
      <c r="E63" s="98">
        <v>0</v>
      </c>
      <c r="F63" s="94"/>
      <c r="G63" s="101">
        <v>0</v>
      </c>
      <c r="H63" s="115"/>
      <c r="I63" s="103">
        <v>0</v>
      </c>
      <c r="K63" s="36"/>
      <c r="L63" s="8"/>
    </row>
    <row r="64" spans="2:12" x14ac:dyDescent="0.25">
      <c r="B64" s="97" t="s">
        <v>95</v>
      </c>
      <c r="C64" s="98">
        <v>0</v>
      </c>
      <c r="D64" s="104"/>
      <c r="E64" s="98">
        <v>0</v>
      </c>
      <c r="F64" s="105"/>
      <c r="G64" s="101">
        <v>0</v>
      </c>
      <c r="H64" s="103"/>
      <c r="I64" s="103">
        <v>0</v>
      </c>
      <c r="K64" s="36"/>
      <c r="L64" s="8"/>
    </row>
    <row r="65" spans="2:12" x14ac:dyDescent="0.25">
      <c r="B65" s="97" t="s">
        <v>96</v>
      </c>
      <c r="C65" s="98">
        <v>0</v>
      </c>
      <c r="D65" s="104"/>
      <c r="E65" s="98">
        <v>0</v>
      </c>
      <c r="F65" s="105"/>
      <c r="G65" s="101">
        <v>0</v>
      </c>
      <c r="H65" s="103"/>
      <c r="I65" s="103">
        <v>0</v>
      </c>
      <c r="K65" s="36"/>
      <c r="L65" s="8"/>
    </row>
    <row r="66" spans="2:12" x14ac:dyDescent="0.25">
      <c r="B66" s="97" t="s">
        <v>97</v>
      </c>
      <c r="C66" s="98">
        <v>0</v>
      </c>
      <c r="D66" s="104"/>
      <c r="E66" s="98">
        <v>0</v>
      </c>
      <c r="F66" s="105"/>
      <c r="G66" s="101">
        <v>0</v>
      </c>
      <c r="H66" s="103"/>
      <c r="I66" s="103">
        <v>0</v>
      </c>
      <c r="K66" s="36"/>
      <c r="L66" s="8"/>
    </row>
    <row r="67" spans="2:12" x14ac:dyDescent="0.25">
      <c r="B67" s="106" t="s">
        <v>98</v>
      </c>
      <c r="C67" s="98">
        <v>0</v>
      </c>
      <c r="D67" s="104"/>
      <c r="E67" s="98">
        <v>0</v>
      </c>
      <c r="F67" s="105"/>
      <c r="G67" s="101">
        <v>0</v>
      </c>
      <c r="H67" s="103"/>
      <c r="I67" s="103">
        <v>0</v>
      </c>
      <c r="K67" s="36"/>
      <c r="L67" s="8"/>
    </row>
    <row r="68" spans="2:12" x14ac:dyDescent="0.25">
      <c r="B68" s="107" t="s">
        <v>51</v>
      </c>
      <c r="C68" s="113"/>
      <c r="D68" s="93">
        <f>+SUM(C69:C73)</f>
        <v>0</v>
      </c>
      <c r="E68" s="113"/>
      <c r="F68" s="93">
        <f>+SUM(E69:E73)</f>
        <v>0</v>
      </c>
      <c r="G68" s="114"/>
      <c r="H68" s="115">
        <f>+F68/E86</f>
        <v>0</v>
      </c>
      <c r="I68" s="115">
        <v>0</v>
      </c>
      <c r="K68" s="36"/>
      <c r="L68" s="8"/>
    </row>
    <row r="69" spans="2:12" x14ac:dyDescent="0.25">
      <c r="B69" s="97" t="s">
        <v>94</v>
      </c>
      <c r="C69" s="98">
        <v>0</v>
      </c>
      <c r="D69" s="111"/>
      <c r="E69" s="98">
        <v>0</v>
      </c>
      <c r="F69" s="94"/>
      <c r="G69" s="101">
        <v>0</v>
      </c>
      <c r="H69" s="115"/>
      <c r="I69" s="103">
        <v>0</v>
      </c>
      <c r="K69" s="36"/>
      <c r="L69" s="8"/>
    </row>
    <row r="70" spans="2:12" x14ac:dyDescent="0.25">
      <c r="B70" s="97" t="s">
        <v>95</v>
      </c>
      <c r="C70" s="98">
        <v>0</v>
      </c>
      <c r="D70" s="104"/>
      <c r="E70" s="98">
        <v>0</v>
      </c>
      <c r="F70" s="105"/>
      <c r="G70" s="101">
        <v>0</v>
      </c>
      <c r="H70" s="103"/>
      <c r="I70" s="103">
        <v>0</v>
      </c>
      <c r="K70" s="36"/>
      <c r="L70" s="8"/>
    </row>
    <row r="71" spans="2:12" x14ac:dyDescent="0.25">
      <c r="B71" s="97" t="s">
        <v>96</v>
      </c>
      <c r="C71" s="98">
        <v>0</v>
      </c>
      <c r="D71" s="104"/>
      <c r="E71" s="98">
        <v>0</v>
      </c>
      <c r="F71" s="105"/>
      <c r="G71" s="101">
        <v>0</v>
      </c>
      <c r="H71" s="103"/>
      <c r="I71" s="103">
        <v>0</v>
      </c>
      <c r="K71" s="36"/>
      <c r="L71" s="8"/>
    </row>
    <row r="72" spans="2:12" x14ac:dyDescent="0.25">
      <c r="B72" s="97" t="s">
        <v>97</v>
      </c>
      <c r="C72" s="98">
        <v>0</v>
      </c>
      <c r="D72" s="104"/>
      <c r="E72" s="98">
        <v>0</v>
      </c>
      <c r="F72" s="105"/>
      <c r="G72" s="101">
        <v>0</v>
      </c>
      <c r="H72" s="103"/>
      <c r="I72" s="103">
        <v>0</v>
      </c>
      <c r="K72" s="36"/>
      <c r="L72" s="8"/>
    </row>
    <row r="73" spans="2:12" x14ac:dyDescent="0.25">
      <c r="B73" s="106" t="s">
        <v>98</v>
      </c>
      <c r="C73" s="98">
        <v>0</v>
      </c>
      <c r="D73" s="104"/>
      <c r="E73" s="98">
        <v>0</v>
      </c>
      <c r="F73" s="105"/>
      <c r="G73" s="101">
        <v>0</v>
      </c>
      <c r="H73" s="103"/>
      <c r="I73" s="103">
        <v>0</v>
      </c>
      <c r="K73" s="36"/>
      <c r="L73" s="8"/>
    </row>
    <row r="74" spans="2:12" x14ac:dyDescent="0.25">
      <c r="B74" s="107" t="s">
        <v>63</v>
      </c>
      <c r="C74" s="113"/>
      <c r="D74" s="93">
        <f>+SUM(C75:C79)</f>
        <v>0</v>
      </c>
      <c r="E74" s="113"/>
      <c r="F74" s="93">
        <f>+SUM(E75:E79)</f>
        <v>0</v>
      </c>
      <c r="G74" s="114"/>
      <c r="H74" s="115">
        <f>+F74/E86</f>
        <v>0</v>
      </c>
      <c r="I74" s="115">
        <v>0</v>
      </c>
      <c r="K74" s="36"/>
      <c r="L74" s="8"/>
    </row>
    <row r="75" spans="2:12" x14ac:dyDescent="0.25">
      <c r="B75" s="97" t="s">
        <v>94</v>
      </c>
      <c r="C75" s="98">
        <v>0</v>
      </c>
      <c r="D75" s="111"/>
      <c r="E75" s="98">
        <v>0</v>
      </c>
      <c r="F75" s="94"/>
      <c r="G75" s="101">
        <v>0</v>
      </c>
      <c r="H75" s="115"/>
      <c r="I75" s="103">
        <v>0</v>
      </c>
      <c r="K75" s="36"/>
      <c r="L75" s="8"/>
    </row>
    <row r="76" spans="2:12" x14ac:dyDescent="0.25">
      <c r="B76" s="97" t="s">
        <v>95</v>
      </c>
      <c r="C76" s="98">
        <v>0</v>
      </c>
      <c r="D76" s="104"/>
      <c r="E76" s="98">
        <v>0</v>
      </c>
      <c r="F76" s="105"/>
      <c r="G76" s="101">
        <v>0</v>
      </c>
      <c r="H76" s="103"/>
      <c r="I76" s="103">
        <v>0</v>
      </c>
      <c r="K76" s="36"/>
      <c r="L76" s="8"/>
    </row>
    <row r="77" spans="2:12" x14ac:dyDescent="0.25">
      <c r="B77" s="97" t="s">
        <v>96</v>
      </c>
      <c r="C77" s="98">
        <v>0</v>
      </c>
      <c r="D77" s="104"/>
      <c r="E77" s="98">
        <v>0</v>
      </c>
      <c r="F77" s="105"/>
      <c r="G77" s="101">
        <v>0</v>
      </c>
      <c r="H77" s="103"/>
      <c r="I77" s="103">
        <v>0</v>
      </c>
      <c r="K77" s="36"/>
      <c r="L77" s="8"/>
    </row>
    <row r="78" spans="2:12" x14ac:dyDescent="0.25">
      <c r="B78" s="97" t="s">
        <v>97</v>
      </c>
      <c r="C78" s="98">
        <v>0</v>
      </c>
      <c r="D78" s="104"/>
      <c r="E78" s="98">
        <v>0</v>
      </c>
      <c r="F78" s="105"/>
      <c r="G78" s="101">
        <v>0</v>
      </c>
      <c r="H78" s="103"/>
      <c r="I78" s="103">
        <v>0</v>
      </c>
      <c r="K78" s="36"/>
      <c r="L78" s="8"/>
    </row>
    <row r="79" spans="2:12" x14ac:dyDescent="0.25">
      <c r="B79" s="106" t="s">
        <v>98</v>
      </c>
      <c r="C79" s="98">
        <v>0</v>
      </c>
      <c r="D79" s="104"/>
      <c r="E79" s="98">
        <v>0</v>
      </c>
      <c r="F79" s="105"/>
      <c r="G79" s="101">
        <v>0</v>
      </c>
      <c r="H79" s="103"/>
      <c r="I79" s="103">
        <v>0</v>
      </c>
      <c r="K79" s="36"/>
      <c r="L79" s="8"/>
    </row>
    <row r="80" spans="2:12" x14ac:dyDescent="0.25">
      <c r="B80" s="107" t="s">
        <v>60</v>
      </c>
      <c r="C80" s="113"/>
      <c r="D80" s="93">
        <f>+SUM(C81:C85)</f>
        <v>0</v>
      </c>
      <c r="E80" s="113"/>
      <c r="F80" s="94">
        <f>+SUM(E81:E85)</f>
        <v>1</v>
      </c>
      <c r="G80" s="114"/>
      <c r="H80" s="115">
        <f>+F80/E86</f>
        <v>2.1276595744680851E-2</v>
      </c>
      <c r="I80" s="115">
        <v>1</v>
      </c>
      <c r="K80" s="36"/>
      <c r="L80" s="8"/>
    </row>
    <row r="81" spans="2:12" x14ac:dyDescent="0.25">
      <c r="B81" s="97" t="s">
        <v>94</v>
      </c>
      <c r="C81" s="98">
        <v>0</v>
      </c>
      <c r="D81" s="111"/>
      <c r="E81" s="116">
        <v>1</v>
      </c>
      <c r="F81" s="94"/>
      <c r="G81" s="101">
        <f>+E81/SUM($E$81:$E$85)</f>
        <v>1</v>
      </c>
      <c r="H81" s="115"/>
      <c r="I81" s="103">
        <v>1</v>
      </c>
      <c r="K81" s="36"/>
      <c r="L81" s="8"/>
    </row>
    <row r="82" spans="2:12" x14ac:dyDescent="0.25">
      <c r="B82" s="97" t="s">
        <v>95</v>
      </c>
      <c r="C82" s="98">
        <v>0</v>
      </c>
      <c r="D82" s="104"/>
      <c r="E82" s="98">
        <v>0</v>
      </c>
      <c r="F82" s="105"/>
      <c r="G82" s="101">
        <f t="shared" ref="G82:G85" si="6">+E82/SUM($E$81:$E$85)</f>
        <v>0</v>
      </c>
      <c r="H82" s="103"/>
      <c r="I82" s="103">
        <v>0</v>
      </c>
      <c r="K82" s="36"/>
      <c r="L82" s="8"/>
    </row>
    <row r="83" spans="2:12" x14ac:dyDescent="0.25">
      <c r="B83" s="97" t="s">
        <v>96</v>
      </c>
      <c r="C83" s="98">
        <v>0</v>
      </c>
      <c r="D83" s="104"/>
      <c r="E83" s="98">
        <v>0</v>
      </c>
      <c r="F83" s="105"/>
      <c r="G83" s="101">
        <f t="shared" si="6"/>
        <v>0</v>
      </c>
      <c r="H83" s="103"/>
      <c r="I83" s="103">
        <v>0</v>
      </c>
      <c r="K83" s="36"/>
      <c r="L83" s="8"/>
    </row>
    <row r="84" spans="2:12" x14ac:dyDescent="0.25">
      <c r="B84" s="97" t="s">
        <v>97</v>
      </c>
      <c r="C84" s="98">
        <v>0</v>
      </c>
      <c r="D84" s="104"/>
      <c r="E84" s="98">
        <v>0</v>
      </c>
      <c r="F84" s="105"/>
      <c r="G84" s="101">
        <f t="shared" si="6"/>
        <v>0</v>
      </c>
      <c r="H84" s="103"/>
      <c r="I84" s="103">
        <v>0</v>
      </c>
      <c r="K84" s="36"/>
      <c r="L84" s="8"/>
    </row>
    <row r="85" spans="2:12" ht="15.75" thickBot="1" x14ac:dyDescent="0.3">
      <c r="B85" s="106" t="s">
        <v>98</v>
      </c>
      <c r="C85" s="98">
        <v>0</v>
      </c>
      <c r="D85" s="104"/>
      <c r="E85" s="98">
        <v>0</v>
      </c>
      <c r="F85" s="105"/>
      <c r="G85" s="101">
        <f t="shared" si="6"/>
        <v>0</v>
      </c>
      <c r="H85" s="103"/>
      <c r="I85" s="103">
        <v>0</v>
      </c>
      <c r="K85" s="36"/>
      <c r="L85" s="8"/>
    </row>
    <row r="86" spans="2:12" s="57" customFormat="1" ht="15.75" thickBot="1" x14ac:dyDescent="0.3">
      <c r="B86" s="54" t="s">
        <v>38</v>
      </c>
      <c r="C86" s="235">
        <f>+D80+D74+D68+D62+D56+D50+D44+D38+D32+D26+D20+D14+D8</f>
        <v>53</v>
      </c>
      <c r="D86" s="236">
        <f>SUM(D8:D80)</f>
        <v>53</v>
      </c>
      <c r="E86" s="235">
        <f>+F80+F74+F68+F62+F56+F50+F44+F38+F32+F26+F20+F14+F8</f>
        <v>47</v>
      </c>
      <c r="F86" s="236">
        <f>SUM(F8:F80)</f>
        <v>47</v>
      </c>
      <c r="G86" s="237">
        <f>+H80+H74+H68+H62+H56+H50+H44+H38+H32+H26+H20+H14+H8</f>
        <v>1</v>
      </c>
      <c r="H86" s="238">
        <f>SUM(H8:H80)</f>
        <v>1</v>
      </c>
      <c r="I86" s="119">
        <f t="shared" ref="I86" si="7">+(E86-C86)/C86</f>
        <v>-0.11320754716981132</v>
      </c>
      <c r="K86" s="36"/>
      <c r="L86" s="82"/>
    </row>
    <row r="87" spans="2:12" x14ac:dyDescent="0.25">
      <c r="B87" s="31" t="s">
        <v>39</v>
      </c>
    </row>
    <row r="88" spans="2:12" x14ac:dyDescent="0.25">
      <c r="B88" s="31" t="s">
        <v>40</v>
      </c>
    </row>
    <row r="89" spans="2:12" x14ac:dyDescent="0.25">
      <c r="B89" s="32" t="s">
        <v>66</v>
      </c>
    </row>
  </sheetData>
  <mergeCells count="12">
    <mergeCell ref="C86:D86"/>
    <mergeCell ref="E86:F86"/>
    <mergeCell ref="G86:H86"/>
    <mergeCell ref="B2:I2"/>
    <mergeCell ref="B3:I3"/>
    <mergeCell ref="B4:I4"/>
    <mergeCell ref="B5:B7"/>
    <mergeCell ref="C5:I5"/>
    <mergeCell ref="C6:D6"/>
    <mergeCell ref="E6:F6"/>
    <mergeCell ref="G6:H6"/>
    <mergeCell ref="I6:I7"/>
  </mergeCells>
  <printOptions horizontalCentered="1"/>
  <pageMargins left="0.25" right="0.25" top="0.75" bottom="0.75" header="0.3" footer="0.3"/>
  <pageSetup scale="7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690C-9C48-4A0F-8DC9-A878D93BB09D}">
  <sheetPr>
    <pageSetUpPr fitToPage="1"/>
  </sheetPr>
  <dimension ref="B1:L89"/>
  <sheetViews>
    <sheetView showWhiteSpace="0" topLeftCell="A37" zoomScale="80" zoomScaleNormal="80" zoomScaleSheetLayoutView="30" zoomScalePageLayoutView="50" workbookViewId="0">
      <selection activeCell="J1" sqref="J1"/>
    </sheetView>
  </sheetViews>
  <sheetFormatPr baseColWidth="10" defaultColWidth="11.42578125" defaultRowHeight="15" x14ac:dyDescent="0.25"/>
  <cols>
    <col min="1" max="1" width="11.42578125" style="5"/>
    <col min="2" max="2" width="19.5703125" style="5" bestFit="1" customWidth="1"/>
    <col min="3" max="3" width="16.28515625" style="5" bestFit="1" customWidth="1"/>
    <col min="4" max="4" width="13" style="5" bestFit="1" customWidth="1"/>
    <col min="5" max="5" width="16.28515625" style="5" bestFit="1" customWidth="1"/>
    <col min="6" max="6" width="12" style="5" customWidth="1"/>
    <col min="7" max="7" width="16.28515625" style="5" bestFit="1" customWidth="1"/>
    <col min="8" max="9" width="12" style="5" customWidth="1"/>
    <col min="10" max="10" width="11.42578125" style="5" customWidth="1"/>
    <col min="11" max="16384" width="11.42578125" style="5"/>
  </cols>
  <sheetData>
    <row r="1" spans="2:12" ht="76.5" customHeight="1" x14ac:dyDescent="0.25">
      <c r="B1" s="2"/>
      <c r="C1" s="3"/>
      <c r="D1" s="3"/>
      <c r="E1" s="4"/>
      <c r="G1" s="1"/>
    </row>
    <row r="2" spans="2:12" s="68" customFormat="1" x14ac:dyDescent="0.25">
      <c r="B2" s="231" t="s">
        <v>99</v>
      </c>
      <c r="C2" s="232"/>
      <c r="D2" s="232"/>
      <c r="E2" s="232"/>
      <c r="F2" s="232"/>
      <c r="G2" s="232"/>
      <c r="H2" s="232"/>
      <c r="I2" s="232"/>
    </row>
    <row r="3" spans="2:12" s="68" customFormat="1" ht="31.5" customHeight="1" x14ac:dyDescent="0.25">
      <c r="B3" s="233" t="s">
        <v>100</v>
      </c>
      <c r="C3" s="234"/>
      <c r="D3" s="234"/>
      <c r="E3" s="234"/>
      <c r="F3" s="234"/>
      <c r="G3" s="234"/>
      <c r="H3" s="234"/>
      <c r="I3" s="234"/>
    </row>
    <row r="4" spans="2:12" s="68" customFormat="1" ht="15.75" customHeight="1" thickBot="1" x14ac:dyDescent="0.3">
      <c r="B4" s="239" t="s">
        <v>101</v>
      </c>
      <c r="C4" s="240"/>
      <c r="D4" s="240"/>
      <c r="E4" s="240"/>
      <c r="F4" s="240"/>
      <c r="G4" s="240"/>
      <c r="H4" s="240"/>
      <c r="I4" s="240"/>
    </row>
    <row r="5" spans="2:12" ht="15.75" thickBot="1" x14ac:dyDescent="0.3">
      <c r="B5" s="241" t="s">
        <v>44</v>
      </c>
      <c r="C5" s="235" t="s">
        <v>45</v>
      </c>
      <c r="D5" s="244"/>
      <c r="E5" s="244"/>
      <c r="F5" s="244"/>
      <c r="G5" s="244"/>
      <c r="H5" s="244"/>
      <c r="I5" s="236"/>
      <c r="K5" s="36"/>
      <c r="L5" s="8"/>
    </row>
    <row r="6" spans="2:12" x14ac:dyDescent="0.25">
      <c r="B6" s="242"/>
      <c r="C6" s="241">
        <v>2020</v>
      </c>
      <c r="D6" s="245"/>
      <c r="E6" s="246">
        <v>2021</v>
      </c>
      <c r="F6" s="247"/>
      <c r="G6" s="246" t="s">
        <v>92</v>
      </c>
      <c r="H6" s="247"/>
      <c r="I6" s="248" t="s">
        <v>34</v>
      </c>
      <c r="K6" s="36"/>
      <c r="L6" s="8"/>
    </row>
    <row r="7" spans="2:12" ht="15.75" thickBot="1" x14ac:dyDescent="0.3">
      <c r="B7" s="243"/>
      <c r="C7" s="88" t="s">
        <v>93</v>
      </c>
      <c r="D7" s="90" t="s">
        <v>44</v>
      </c>
      <c r="E7" s="88" t="s">
        <v>93</v>
      </c>
      <c r="F7" s="90" t="s">
        <v>44</v>
      </c>
      <c r="G7" s="88" t="s">
        <v>93</v>
      </c>
      <c r="H7" s="90" t="s">
        <v>44</v>
      </c>
      <c r="I7" s="249"/>
      <c r="K7" s="36"/>
      <c r="L7" s="8"/>
    </row>
    <row r="8" spans="2:12" x14ac:dyDescent="0.25">
      <c r="B8" s="120" t="s">
        <v>49</v>
      </c>
      <c r="C8" s="92"/>
      <c r="D8" s="121">
        <f>+SUM(C9:C13)</f>
        <v>22</v>
      </c>
      <c r="E8" s="92"/>
      <c r="F8" s="121">
        <f>+SUM(E9:E13)</f>
        <v>20</v>
      </c>
      <c r="G8" s="95"/>
      <c r="H8" s="96">
        <f>+F8/E86</f>
        <v>0.15151515151515152</v>
      </c>
      <c r="I8" s="96">
        <f>+(F8-D8)/D8</f>
        <v>-9.0909090909090912E-2</v>
      </c>
      <c r="K8" s="36"/>
      <c r="L8" s="8"/>
    </row>
    <row r="9" spans="2:12" x14ac:dyDescent="0.25">
      <c r="B9" s="122" t="s">
        <v>94</v>
      </c>
      <c r="C9" s="98">
        <v>0</v>
      </c>
      <c r="D9" s="123"/>
      <c r="E9" s="98">
        <v>0</v>
      </c>
      <c r="F9" s="123"/>
      <c r="G9" s="101">
        <f>+E9/SUM($E$9:$E$13)</f>
        <v>0</v>
      </c>
      <c r="H9" s="115"/>
      <c r="I9" s="103">
        <v>0</v>
      </c>
      <c r="K9" s="36"/>
      <c r="L9" s="8"/>
    </row>
    <row r="10" spans="2:12" x14ac:dyDescent="0.25">
      <c r="B10" s="122" t="s">
        <v>102</v>
      </c>
      <c r="C10" s="98">
        <v>8</v>
      </c>
      <c r="D10" s="105"/>
      <c r="E10" s="124">
        <v>4</v>
      </c>
      <c r="F10" s="105"/>
      <c r="G10" s="101">
        <f t="shared" ref="G10:G13" si="0">+E10/SUM($E$9:$E$13)</f>
        <v>0.2</v>
      </c>
      <c r="H10" s="103"/>
      <c r="I10" s="103">
        <f>+(E10-C10)/C10</f>
        <v>-0.5</v>
      </c>
      <c r="K10" s="36"/>
      <c r="L10" s="8"/>
    </row>
    <row r="11" spans="2:12" x14ac:dyDescent="0.25">
      <c r="B11" s="122" t="s">
        <v>103</v>
      </c>
      <c r="C11" s="98">
        <v>13</v>
      </c>
      <c r="D11" s="105"/>
      <c r="E11" s="98">
        <v>15</v>
      </c>
      <c r="F11" s="105"/>
      <c r="G11" s="101">
        <f t="shared" si="0"/>
        <v>0.75</v>
      </c>
      <c r="H11" s="103"/>
      <c r="I11" s="103">
        <f>+(E11-C11)/C11</f>
        <v>0.15384615384615385</v>
      </c>
      <c r="K11" s="36"/>
      <c r="L11" s="8"/>
    </row>
    <row r="12" spans="2:12" x14ac:dyDescent="0.25">
      <c r="B12" s="122" t="s">
        <v>95</v>
      </c>
      <c r="C12" s="98">
        <v>0</v>
      </c>
      <c r="D12" s="105"/>
      <c r="E12" s="98">
        <v>1</v>
      </c>
      <c r="F12" s="105"/>
      <c r="G12" s="101">
        <f t="shared" si="0"/>
        <v>0.05</v>
      </c>
      <c r="H12" s="103"/>
      <c r="I12" s="103">
        <v>1</v>
      </c>
      <c r="K12" s="36"/>
      <c r="L12" s="8"/>
    </row>
    <row r="13" spans="2:12" x14ac:dyDescent="0.25">
      <c r="B13" s="122" t="s">
        <v>104</v>
      </c>
      <c r="C13" s="98">
        <v>1</v>
      </c>
      <c r="D13" s="105"/>
      <c r="E13" s="98">
        <v>0</v>
      </c>
      <c r="F13" s="105"/>
      <c r="G13" s="101">
        <f t="shared" si="0"/>
        <v>0</v>
      </c>
      <c r="H13" s="103"/>
      <c r="I13" s="103">
        <f>+(E13-C13)/C13</f>
        <v>-1</v>
      </c>
      <c r="K13" s="36"/>
      <c r="L13" s="8"/>
    </row>
    <row r="14" spans="2:12" x14ac:dyDescent="0.25">
      <c r="B14" s="125" t="s">
        <v>50</v>
      </c>
      <c r="C14" s="98"/>
      <c r="D14" s="126">
        <f>+SUM(C15:C19)</f>
        <v>0</v>
      </c>
      <c r="E14" s="108"/>
      <c r="F14" s="126">
        <f>+SUM(E15:E19)</f>
        <v>0</v>
      </c>
      <c r="G14" s="109"/>
      <c r="H14" s="110">
        <f>+F14/E86</f>
        <v>0</v>
      </c>
      <c r="I14" s="110">
        <v>0</v>
      </c>
      <c r="K14" s="36"/>
      <c r="L14" s="8"/>
    </row>
    <row r="15" spans="2:12" x14ac:dyDescent="0.25">
      <c r="B15" s="122" t="s">
        <v>94</v>
      </c>
      <c r="C15" s="98">
        <v>0</v>
      </c>
      <c r="D15" s="126"/>
      <c r="E15" s="98">
        <v>0</v>
      </c>
      <c r="F15" s="126"/>
      <c r="G15" s="101">
        <v>0</v>
      </c>
      <c r="H15" s="110"/>
      <c r="I15" s="103">
        <v>0</v>
      </c>
      <c r="K15" s="36"/>
      <c r="L15" s="8"/>
    </row>
    <row r="16" spans="2:12" x14ac:dyDescent="0.25">
      <c r="B16" s="122" t="s">
        <v>102</v>
      </c>
      <c r="C16" s="98">
        <v>0</v>
      </c>
      <c r="D16" s="105"/>
      <c r="E16" s="98">
        <v>0</v>
      </c>
      <c r="F16" s="105"/>
      <c r="G16" s="101">
        <v>0</v>
      </c>
      <c r="H16" s="103"/>
      <c r="I16" s="103">
        <v>0</v>
      </c>
      <c r="K16" s="36"/>
      <c r="L16" s="8"/>
    </row>
    <row r="17" spans="2:12" x14ac:dyDescent="0.25">
      <c r="B17" s="122" t="s">
        <v>103</v>
      </c>
      <c r="C17" s="98">
        <v>0</v>
      </c>
      <c r="D17" s="105"/>
      <c r="E17" s="98">
        <v>0</v>
      </c>
      <c r="F17" s="105"/>
      <c r="G17" s="101">
        <v>0</v>
      </c>
      <c r="H17" s="103"/>
      <c r="I17" s="103">
        <v>0</v>
      </c>
      <c r="K17" s="36"/>
      <c r="L17" s="8"/>
    </row>
    <row r="18" spans="2:12" x14ac:dyDescent="0.25">
      <c r="B18" s="122" t="s">
        <v>95</v>
      </c>
      <c r="C18" s="98">
        <v>0</v>
      </c>
      <c r="D18" s="105"/>
      <c r="E18" s="98">
        <v>0</v>
      </c>
      <c r="F18" s="105"/>
      <c r="G18" s="101">
        <v>0</v>
      </c>
      <c r="H18" s="103"/>
      <c r="I18" s="103">
        <v>0</v>
      </c>
      <c r="K18" s="36"/>
      <c r="L18" s="8"/>
    </row>
    <row r="19" spans="2:12" x14ac:dyDescent="0.25">
      <c r="B19" s="122" t="s">
        <v>104</v>
      </c>
      <c r="C19" s="98">
        <v>0</v>
      </c>
      <c r="D19" s="105"/>
      <c r="E19" s="98">
        <v>0</v>
      </c>
      <c r="F19" s="105"/>
      <c r="G19" s="101">
        <v>0</v>
      </c>
      <c r="H19" s="103"/>
      <c r="I19" s="103">
        <v>0</v>
      </c>
      <c r="K19" s="36"/>
      <c r="L19" s="8"/>
    </row>
    <row r="20" spans="2:12" x14ac:dyDescent="0.25">
      <c r="B20" s="125" t="s">
        <v>54</v>
      </c>
      <c r="C20" s="98"/>
      <c r="D20" s="126">
        <f>+SUM(C21:C25)</f>
        <v>30</v>
      </c>
      <c r="E20" s="113"/>
      <c r="F20" s="126">
        <f>+SUM(E21:E25)</f>
        <v>38</v>
      </c>
      <c r="G20" s="114"/>
      <c r="H20" s="115">
        <f>+F20/E86</f>
        <v>0.2878787878787879</v>
      </c>
      <c r="I20" s="115">
        <f>+(F20-D20)/D20</f>
        <v>0.26666666666666666</v>
      </c>
      <c r="K20" s="36"/>
      <c r="L20" s="8"/>
    </row>
    <row r="21" spans="2:12" x14ac:dyDescent="0.25">
      <c r="B21" s="122" t="s">
        <v>94</v>
      </c>
      <c r="C21" s="98">
        <v>0</v>
      </c>
      <c r="D21" s="126"/>
      <c r="E21" s="116">
        <v>2</v>
      </c>
      <c r="F21" s="126"/>
      <c r="G21" s="101">
        <f>+E21/SUM($E$21:$E$25)</f>
        <v>5.2631578947368418E-2</v>
      </c>
      <c r="H21" s="115"/>
      <c r="I21" s="103">
        <v>2</v>
      </c>
      <c r="K21" s="36"/>
      <c r="L21" s="8"/>
    </row>
    <row r="22" spans="2:12" x14ac:dyDescent="0.25">
      <c r="B22" s="122" t="s">
        <v>102</v>
      </c>
      <c r="C22" s="98">
        <v>15</v>
      </c>
      <c r="D22" s="105"/>
      <c r="E22" s="127">
        <v>21</v>
      </c>
      <c r="F22" s="105"/>
      <c r="G22" s="101">
        <f t="shared" ref="G22:G25" si="1">+E22/SUM($E$21:$E$25)</f>
        <v>0.55263157894736847</v>
      </c>
      <c r="H22" s="103"/>
      <c r="I22" s="103">
        <f>+(E22-C22)/C22</f>
        <v>0.4</v>
      </c>
      <c r="K22" s="36"/>
      <c r="L22" s="8"/>
    </row>
    <row r="23" spans="2:12" x14ac:dyDescent="0.25">
      <c r="B23" s="122" t="s">
        <v>103</v>
      </c>
      <c r="C23" s="98">
        <v>15</v>
      </c>
      <c r="D23" s="105"/>
      <c r="E23" s="98">
        <v>14</v>
      </c>
      <c r="F23" s="105"/>
      <c r="G23" s="101">
        <f t="shared" si="1"/>
        <v>0.36842105263157893</v>
      </c>
      <c r="H23" s="103"/>
      <c r="I23" s="103">
        <f>+(E23-C23)/C23</f>
        <v>-6.6666666666666666E-2</v>
      </c>
      <c r="K23" s="36"/>
      <c r="L23" s="8"/>
    </row>
    <row r="24" spans="2:12" x14ac:dyDescent="0.25">
      <c r="B24" s="122" t="s">
        <v>95</v>
      </c>
      <c r="C24" s="98">
        <v>0</v>
      </c>
      <c r="D24" s="105"/>
      <c r="E24" s="98">
        <v>0</v>
      </c>
      <c r="F24" s="105"/>
      <c r="G24" s="101">
        <f t="shared" si="1"/>
        <v>0</v>
      </c>
      <c r="H24" s="103"/>
      <c r="I24" s="103">
        <v>0</v>
      </c>
      <c r="K24" s="36"/>
      <c r="L24" s="8"/>
    </row>
    <row r="25" spans="2:12" x14ac:dyDescent="0.25">
      <c r="B25" s="122" t="s">
        <v>104</v>
      </c>
      <c r="C25" s="98">
        <v>0</v>
      </c>
      <c r="D25" s="105"/>
      <c r="E25" s="98">
        <v>1</v>
      </c>
      <c r="F25" s="105"/>
      <c r="G25" s="101">
        <f t="shared" si="1"/>
        <v>2.6315789473684209E-2</v>
      </c>
      <c r="H25" s="103"/>
      <c r="I25" s="103">
        <v>1</v>
      </c>
      <c r="K25" s="36"/>
      <c r="L25" s="8"/>
    </row>
    <row r="26" spans="2:12" x14ac:dyDescent="0.25">
      <c r="B26" s="125" t="s">
        <v>55</v>
      </c>
      <c r="C26" s="98"/>
      <c r="D26" s="126">
        <f>+SUM(C27:C31)</f>
        <v>32</v>
      </c>
      <c r="E26" s="113"/>
      <c r="F26" s="126">
        <f>+SUM(E27:E31)</f>
        <v>41</v>
      </c>
      <c r="G26" s="114"/>
      <c r="H26" s="115">
        <f>+F26/E86</f>
        <v>0.31060606060606061</v>
      </c>
      <c r="I26" s="115">
        <f>+(F26-D26)/D26</f>
        <v>0.28125</v>
      </c>
      <c r="K26" s="36"/>
      <c r="L26" s="8"/>
    </row>
    <row r="27" spans="2:12" x14ac:dyDescent="0.25">
      <c r="B27" s="122" t="s">
        <v>94</v>
      </c>
      <c r="C27" s="98">
        <v>1</v>
      </c>
      <c r="D27" s="126"/>
      <c r="E27" s="98">
        <v>0</v>
      </c>
      <c r="F27" s="126"/>
      <c r="G27" s="101">
        <f>+E27/SUM($E$27:$E$31)</f>
        <v>0</v>
      </c>
      <c r="H27" s="115"/>
      <c r="I27" s="103">
        <f>+(E27-C27)/C27</f>
        <v>-1</v>
      </c>
      <c r="K27" s="36"/>
      <c r="L27" s="8"/>
    </row>
    <row r="28" spans="2:12" x14ac:dyDescent="0.25">
      <c r="B28" s="122" t="s">
        <v>102</v>
      </c>
      <c r="C28" s="98">
        <v>5</v>
      </c>
      <c r="D28" s="105"/>
      <c r="E28" s="127">
        <v>7</v>
      </c>
      <c r="F28" s="105"/>
      <c r="G28" s="101">
        <f t="shared" ref="G28:G31" si="2">+E28/SUM($E$27:$E$31)</f>
        <v>0.17073170731707318</v>
      </c>
      <c r="H28" s="103"/>
      <c r="I28" s="103">
        <f>+(E28-C28)/C28</f>
        <v>0.4</v>
      </c>
      <c r="K28" s="36"/>
      <c r="L28" s="8"/>
    </row>
    <row r="29" spans="2:12" x14ac:dyDescent="0.25">
      <c r="B29" s="122" t="s">
        <v>103</v>
      </c>
      <c r="C29" s="98">
        <v>8</v>
      </c>
      <c r="D29" s="105"/>
      <c r="E29" s="98">
        <v>13</v>
      </c>
      <c r="F29" s="105"/>
      <c r="G29" s="101">
        <f t="shared" si="2"/>
        <v>0.31707317073170732</v>
      </c>
      <c r="H29" s="103"/>
      <c r="I29" s="103">
        <f>+(E29-C29)/C29</f>
        <v>0.625</v>
      </c>
      <c r="K29" s="36"/>
      <c r="L29" s="8"/>
    </row>
    <row r="30" spans="2:12" x14ac:dyDescent="0.25">
      <c r="B30" s="122" t="s">
        <v>95</v>
      </c>
      <c r="C30" s="98">
        <v>7</v>
      </c>
      <c r="D30" s="105"/>
      <c r="E30" s="98">
        <v>14</v>
      </c>
      <c r="F30" s="105"/>
      <c r="G30" s="101">
        <f t="shared" si="2"/>
        <v>0.34146341463414637</v>
      </c>
      <c r="H30" s="103"/>
      <c r="I30" s="103">
        <f>+(E30-C30)/C30</f>
        <v>1</v>
      </c>
      <c r="K30" s="36"/>
      <c r="L30" s="8"/>
    </row>
    <row r="31" spans="2:12" x14ac:dyDescent="0.25">
      <c r="B31" s="122" t="s">
        <v>104</v>
      </c>
      <c r="C31" s="98">
        <v>11</v>
      </c>
      <c r="D31" s="105"/>
      <c r="E31" s="98">
        <v>7</v>
      </c>
      <c r="F31" s="105"/>
      <c r="G31" s="101">
        <f t="shared" si="2"/>
        <v>0.17073170731707318</v>
      </c>
      <c r="H31" s="103"/>
      <c r="I31" s="103">
        <f>+(E31-C31)/C31</f>
        <v>-0.36363636363636365</v>
      </c>
      <c r="K31" s="36"/>
      <c r="L31" s="8"/>
    </row>
    <row r="32" spans="2:12" x14ac:dyDescent="0.25">
      <c r="B32" s="125" t="s">
        <v>56</v>
      </c>
      <c r="C32" s="98"/>
      <c r="D32" s="126">
        <f>+SUM(C33:C37)</f>
        <v>9</v>
      </c>
      <c r="E32" s="113"/>
      <c r="F32" s="126">
        <f>+SUM(E33:E37)</f>
        <v>13</v>
      </c>
      <c r="G32" s="114"/>
      <c r="H32" s="115">
        <f>+F32/E86</f>
        <v>9.8484848484848481E-2</v>
      </c>
      <c r="I32" s="115">
        <f>+(F32-D32)/D32</f>
        <v>0.44444444444444442</v>
      </c>
      <c r="K32" s="36"/>
      <c r="L32" s="8"/>
    </row>
    <row r="33" spans="2:12" x14ac:dyDescent="0.25">
      <c r="B33" s="122" t="s">
        <v>94</v>
      </c>
      <c r="C33" s="98">
        <v>1</v>
      </c>
      <c r="D33" s="126"/>
      <c r="E33" s="116">
        <v>3</v>
      </c>
      <c r="F33" s="126"/>
      <c r="G33" s="101">
        <f>+E33/SUM($E$33:$E$37)</f>
        <v>0.23076923076923078</v>
      </c>
      <c r="H33" s="115"/>
      <c r="I33" s="103">
        <f>+(E33-C33)/C33</f>
        <v>2</v>
      </c>
      <c r="K33" s="36"/>
      <c r="L33" s="8"/>
    </row>
    <row r="34" spans="2:12" x14ac:dyDescent="0.25">
      <c r="B34" s="122" t="s">
        <v>102</v>
      </c>
      <c r="C34" s="98">
        <v>5</v>
      </c>
      <c r="D34" s="105"/>
      <c r="E34" s="127">
        <v>4</v>
      </c>
      <c r="F34" s="105"/>
      <c r="G34" s="101">
        <f t="shared" ref="G34:G37" si="3">+E34/SUM($E$33:$E$37)</f>
        <v>0.30769230769230771</v>
      </c>
      <c r="H34" s="103"/>
      <c r="I34" s="103">
        <f>+(E34-C34)/C34</f>
        <v>-0.2</v>
      </c>
      <c r="K34" s="36"/>
      <c r="L34" s="8"/>
    </row>
    <row r="35" spans="2:12" x14ac:dyDescent="0.25">
      <c r="B35" s="122" t="s">
        <v>103</v>
      </c>
      <c r="C35" s="98">
        <v>2</v>
      </c>
      <c r="D35" s="105"/>
      <c r="E35" s="98">
        <v>6</v>
      </c>
      <c r="F35" s="105"/>
      <c r="G35" s="101">
        <f t="shared" si="3"/>
        <v>0.46153846153846156</v>
      </c>
      <c r="H35" s="103"/>
      <c r="I35" s="103">
        <f>+(E35-C35)/C35</f>
        <v>2</v>
      </c>
      <c r="K35" s="36"/>
      <c r="L35" s="8"/>
    </row>
    <row r="36" spans="2:12" x14ac:dyDescent="0.25">
      <c r="B36" s="122" t="s">
        <v>95</v>
      </c>
      <c r="C36" s="98">
        <v>1</v>
      </c>
      <c r="D36" s="105"/>
      <c r="E36" s="98">
        <v>0</v>
      </c>
      <c r="F36" s="105"/>
      <c r="G36" s="101">
        <f t="shared" si="3"/>
        <v>0</v>
      </c>
      <c r="H36" s="103"/>
      <c r="I36" s="103">
        <f>+(E36-C36)/C36</f>
        <v>-1</v>
      </c>
      <c r="K36" s="36"/>
      <c r="L36" s="8"/>
    </row>
    <row r="37" spans="2:12" x14ac:dyDescent="0.25">
      <c r="B37" s="122" t="s">
        <v>104</v>
      </c>
      <c r="C37" s="98">
        <v>0</v>
      </c>
      <c r="D37" s="105"/>
      <c r="E37" s="98"/>
      <c r="F37" s="105"/>
      <c r="G37" s="101">
        <f t="shared" si="3"/>
        <v>0</v>
      </c>
      <c r="H37" s="103"/>
      <c r="I37" s="103">
        <v>0</v>
      </c>
      <c r="K37" s="36"/>
      <c r="L37" s="8"/>
    </row>
    <row r="38" spans="2:12" x14ac:dyDescent="0.25">
      <c r="B38" s="125" t="s">
        <v>57</v>
      </c>
      <c r="C38" s="98"/>
      <c r="D38" s="126">
        <f>+SUM(C39:C43)</f>
        <v>1</v>
      </c>
      <c r="E38" s="113"/>
      <c r="F38" s="126">
        <f>+SUM(E39:E43)</f>
        <v>2</v>
      </c>
      <c r="G38" s="114"/>
      <c r="H38" s="115">
        <f>+F38/E86</f>
        <v>1.5151515151515152E-2</v>
      </c>
      <c r="I38" s="115">
        <f>+(F38-D38)/D38</f>
        <v>1</v>
      </c>
      <c r="K38" s="36"/>
      <c r="L38" s="8"/>
    </row>
    <row r="39" spans="2:12" x14ac:dyDescent="0.25">
      <c r="B39" s="122" t="s">
        <v>94</v>
      </c>
      <c r="C39" s="98">
        <v>0</v>
      </c>
      <c r="D39" s="126"/>
      <c r="E39" s="98">
        <v>0</v>
      </c>
      <c r="F39" s="126"/>
      <c r="G39" s="101">
        <f>+E39/SUM($E$39:$E$43)</f>
        <v>0</v>
      </c>
      <c r="H39" s="115"/>
      <c r="I39" s="103">
        <v>0</v>
      </c>
      <c r="K39" s="36"/>
      <c r="L39" s="8"/>
    </row>
    <row r="40" spans="2:12" x14ac:dyDescent="0.25">
      <c r="B40" s="122" t="s">
        <v>102</v>
      </c>
      <c r="C40" s="98">
        <v>0</v>
      </c>
      <c r="D40" s="105"/>
      <c r="E40" s="98">
        <v>0</v>
      </c>
      <c r="F40" s="105"/>
      <c r="G40" s="101">
        <f t="shared" ref="G40:G43" si="4">+E40/SUM($E$39:$E$43)</f>
        <v>0</v>
      </c>
      <c r="H40" s="103"/>
      <c r="I40" s="103">
        <v>0</v>
      </c>
      <c r="K40" s="36"/>
      <c r="L40" s="8"/>
    </row>
    <row r="41" spans="2:12" x14ac:dyDescent="0.25">
      <c r="B41" s="122" t="s">
        <v>103</v>
      </c>
      <c r="C41" s="98">
        <v>1</v>
      </c>
      <c r="D41" s="105"/>
      <c r="E41" s="98">
        <v>2</v>
      </c>
      <c r="F41" s="105"/>
      <c r="G41" s="101">
        <f t="shared" si="4"/>
        <v>1</v>
      </c>
      <c r="H41" s="103"/>
      <c r="I41" s="103">
        <f>+(E41-C41)/C41</f>
        <v>1</v>
      </c>
      <c r="K41" s="36"/>
      <c r="L41" s="8"/>
    </row>
    <row r="42" spans="2:12" x14ac:dyDescent="0.25">
      <c r="B42" s="122" t="s">
        <v>95</v>
      </c>
      <c r="C42" s="98">
        <v>0</v>
      </c>
      <c r="D42" s="105"/>
      <c r="E42" s="98">
        <v>0</v>
      </c>
      <c r="F42" s="105"/>
      <c r="G42" s="101">
        <f t="shared" si="4"/>
        <v>0</v>
      </c>
      <c r="H42" s="103"/>
      <c r="I42" s="103">
        <v>0</v>
      </c>
      <c r="K42" s="36"/>
      <c r="L42" s="8"/>
    </row>
    <row r="43" spans="2:12" x14ac:dyDescent="0.25">
      <c r="B43" s="122" t="s">
        <v>104</v>
      </c>
      <c r="C43" s="98">
        <v>0</v>
      </c>
      <c r="D43" s="105"/>
      <c r="E43" s="98">
        <v>0</v>
      </c>
      <c r="F43" s="105"/>
      <c r="G43" s="101">
        <f t="shared" si="4"/>
        <v>0</v>
      </c>
      <c r="H43" s="103"/>
      <c r="I43" s="103">
        <v>0</v>
      </c>
      <c r="K43" s="36"/>
      <c r="L43" s="8"/>
    </row>
    <row r="44" spans="2:12" x14ac:dyDescent="0.25">
      <c r="B44" s="125" t="s">
        <v>62</v>
      </c>
      <c r="C44" s="98"/>
      <c r="D44" s="126">
        <f>+SUM(C45:C49)</f>
        <v>0</v>
      </c>
      <c r="E44" s="113"/>
      <c r="F44" s="126">
        <f>+SUM(E45:E49)</f>
        <v>0</v>
      </c>
      <c r="G44" s="114"/>
      <c r="H44" s="115">
        <f>+F44/E86</f>
        <v>0</v>
      </c>
      <c r="I44" s="115">
        <v>0</v>
      </c>
      <c r="K44" s="36"/>
      <c r="L44" s="8"/>
    </row>
    <row r="45" spans="2:12" x14ac:dyDescent="0.25">
      <c r="B45" s="122" t="s">
        <v>94</v>
      </c>
      <c r="C45" s="98">
        <v>0</v>
      </c>
      <c r="D45" s="126"/>
      <c r="E45" s="98">
        <v>0</v>
      </c>
      <c r="F45" s="126"/>
      <c r="G45" s="101">
        <v>0</v>
      </c>
      <c r="H45" s="115"/>
      <c r="I45" s="103">
        <v>0</v>
      </c>
      <c r="K45" s="36"/>
      <c r="L45" s="8"/>
    </row>
    <row r="46" spans="2:12" x14ac:dyDescent="0.25">
      <c r="B46" s="122" t="s">
        <v>102</v>
      </c>
      <c r="C46" s="98">
        <v>0</v>
      </c>
      <c r="D46" s="105"/>
      <c r="E46" s="98">
        <v>0</v>
      </c>
      <c r="F46" s="105"/>
      <c r="G46" s="101">
        <v>0</v>
      </c>
      <c r="H46" s="103"/>
      <c r="I46" s="103">
        <v>0</v>
      </c>
      <c r="K46" s="36"/>
      <c r="L46" s="8"/>
    </row>
    <row r="47" spans="2:12" x14ac:dyDescent="0.25">
      <c r="B47" s="122" t="s">
        <v>103</v>
      </c>
      <c r="C47" s="98">
        <v>0</v>
      </c>
      <c r="D47" s="105"/>
      <c r="E47" s="98">
        <v>0</v>
      </c>
      <c r="F47" s="105"/>
      <c r="G47" s="101">
        <v>0</v>
      </c>
      <c r="H47" s="103"/>
      <c r="I47" s="103">
        <v>0</v>
      </c>
      <c r="K47" s="36"/>
      <c r="L47" s="8"/>
    </row>
    <row r="48" spans="2:12" x14ac:dyDescent="0.25">
      <c r="B48" s="122" t="s">
        <v>95</v>
      </c>
      <c r="C48" s="98">
        <v>0</v>
      </c>
      <c r="D48" s="105"/>
      <c r="E48" s="98">
        <v>0</v>
      </c>
      <c r="F48" s="105"/>
      <c r="G48" s="101">
        <v>0</v>
      </c>
      <c r="H48" s="103"/>
      <c r="I48" s="103">
        <v>0</v>
      </c>
      <c r="K48" s="36"/>
      <c r="L48" s="8"/>
    </row>
    <row r="49" spans="2:12" x14ac:dyDescent="0.25">
      <c r="B49" s="122" t="s">
        <v>104</v>
      </c>
      <c r="C49" s="98">
        <v>0</v>
      </c>
      <c r="D49" s="105"/>
      <c r="E49" s="98">
        <v>0</v>
      </c>
      <c r="F49" s="105"/>
      <c r="G49" s="101">
        <v>0</v>
      </c>
      <c r="H49" s="103"/>
      <c r="I49" s="103">
        <v>0</v>
      </c>
      <c r="K49" s="36"/>
      <c r="L49" s="8"/>
    </row>
    <row r="50" spans="2:12" x14ac:dyDescent="0.25">
      <c r="B50" s="125" t="s">
        <v>58</v>
      </c>
      <c r="C50" s="98"/>
      <c r="D50" s="126">
        <f>+SUM(C51:C55)</f>
        <v>0</v>
      </c>
      <c r="E50" s="113"/>
      <c r="F50" s="126">
        <f>+SUM(E51:E55)</f>
        <v>0</v>
      </c>
      <c r="G50" s="114"/>
      <c r="H50" s="115">
        <f>+F50/E86</f>
        <v>0</v>
      </c>
      <c r="I50" s="115">
        <v>0</v>
      </c>
      <c r="K50" s="36"/>
      <c r="L50" s="8"/>
    </row>
    <row r="51" spans="2:12" x14ac:dyDescent="0.25">
      <c r="B51" s="122" t="s">
        <v>94</v>
      </c>
      <c r="C51" s="98">
        <v>0</v>
      </c>
      <c r="D51" s="126"/>
      <c r="E51" s="98">
        <v>0</v>
      </c>
      <c r="F51" s="126"/>
      <c r="G51" s="101">
        <v>0</v>
      </c>
      <c r="H51" s="115"/>
      <c r="I51" s="103">
        <v>0</v>
      </c>
      <c r="K51" s="36"/>
      <c r="L51" s="8"/>
    </row>
    <row r="52" spans="2:12" x14ac:dyDescent="0.25">
      <c r="B52" s="122" t="s">
        <v>102</v>
      </c>
      <c r="C52" s="98">
        <v>0</v>
      </c>
      <c r="D52" s="105"/>
      <c r="E52" s="98">
        <v>0</v>
      </c>
      <c r="F52" s="105"/>
      <c r="G52" s="101">
        <v>0</v>
      </c>
      <c r="H52" s="103"/>
      <c r="I52" s="103">
        <v>0</v>
      </c>
      <c r="K52" s="36"/>
      <c r="L52" s="8"/>
    </row>
    <row r="53" spans="2:12" x14ac:dyDescent="0.25">
      <c r="B53" s="122" t="s">
        <v>103</v>
      </c>
      <c r="C53" s="98">
        <v>0</v>
      </c>
      <c r="D53" s="105"/>
      <c r="E53" s="98">
        <v>0</v>
      </c>
      <c r="F53" s="105"/>
      <c r="G53" s="101">
        <v>0</v>
      </c>
      <c r="H53" s="103"/>
      <c r="I53" s="103">
        <v>0</v>
      </c>
      <c r="K53" s="36"/>
      <c r="L53" s="8"/>
    </row>
    <row r="54" spans="2:12" x14ac:dyDescent="0.25">
      <c r="B54" s="122" t="s">
        <v>95</v>
      </c>
      <c r="C54" s="98">
        <v>0</v>
      </c>
      <c r="D54" s="105"/>
      <c r="E54" s="98">
        <v>0</v>
      </c>
      <c r="F54" s="105"/>
      <c r="G54" s="101">
        <v>0</v>
      </c>
      <c r="H54" s="103"/>
      <c r="I54" s="103">
        <v>0</v>
      </c>
      <c r="K54" s="36"/>
      <c r="L54" s="8"/>
    </row>
    <row r="55" spans="2:12" x14ac:dyDescent="0.25">
      <c r="B55" s="122" t="s">
        <v>104</v>
      </c>
      <c r="C55" s="98">
        <v>0</v>
      </c>
      <c r="D55" s="105"/>
      <c r="E55" s="98">
        <v>0</v>
      </c>
      <c r="F55" s="105"/>
      <c r="G55" s="101">
        <v>0</v>
      </c>
      <c r="H55" s="103"/>
      <c r="I55" s="103">
        <v>0</v>
      </c>
      <c r="K55" s="36"/>
      <c r="L55" s="8"/>
    </row>
    <row r="56" spans="2:12" x14ac:dyDescent="0.25">
      <c r="B56" s="125" t="s">
        <v>59</v>
      </c>
      <c r="C56" s="98"/>
      <c r="D56" s="126">
        <f>+SUM(C57:C61)</f>
        <v>3</v>
      </c>
      <c r="E56" s="113"/>
      <c r="F56" s="126">
        <f>+SUM(E57:E61)</f>
        <v>2</v>
      </c>
      <c r="G56" s="114"/>
      <c r="H56" s="115">
        <f>+F56/E86</f>
        <v>1.5151515151515152E-2</v>
      </c>
      <c r="I56" s="115">
        <f>+(F56-D56)/D56</f>
        <v>-0.33333333333333331</v>
      </c>
      <c r="K56" s="36"/>
      <c r="L56" s="8"/>
    </row>
    <row r="57" spans="2:12" x14ac:dyDescent="0.25">
      <c r="B57" s="122" t="s">
        <v>94</v>
      </c>
      <c r="C57" s="98">
        <v>0</v>
      </c>
      <c r="D57" s="126"/>
      <c r="E57" s="98">
        <v>0</v>
      </c>
      <c r="F57" s="126"/>
      <c r="G57" s="101">
        <f>+E57/SUM($E$57:$E$61)</f>
        <v>0</v>
      </c>
      <c r="H57" s="115"/>
      <c r="I57" s="103">
        <v>0</v>
      </c>
      <c r="K57" s="36"/>
      <c r="L57" s="8"/>
    </row>
    <row r="58" spans="2:12" x14ac:dyDescent="0.25">
      <c r="B58" s="122" t="s">
        <v>102</v>
      </c>
      <c r="C58" s="98">
        <v>0</v>
      </c>
      <c r="D58" s="105"/>
      <c r="E58" s="127">
        <v>1</v>
      </c>
      <c r="F58" s="105"/>
      <c r="G58" s="101">
        <f t="shared" ref="G58:G61" si="5">+E58/SUM($E$57:$E$61)</f>
        <v>0.5</v>
      </c>
      <c r="H58" s="103"/>
      <c r="I58" s="103">
        <v>1</v>
      </c>
      <c r="K58" s="36"/>
      <c r="L58" s="8"/>
    </row>
    <row r="59" spans="2:12" x14ac:dyDescent="0.25">
      <c r="B59" s="122" t="s">
        <v>103</v>
      </c>
      <c r="C59" s="98">
        <v>3</v>
      </c>
      <c r="D59" s="105"/>
      <c r="E59" s="98">
        <v>1</v>
      </c>
      <c r="F59" s="105"/>
      <c r="G59" s="101">
        <f t="shared" si="5"/>
        <v>0.5</v>
      </c>
      <c r="H59" s="103"/>
      <c r="I59" s="103">
        <f t="shared" ref="I59" si="6">+(E59-C59)/C59</f>
        <v>-0.66666666666666663</v>
      </c>
      <c r="K59" s="36"/>
      <c r="L59" s="8"/>
    </row>
    <row r="60" spans="2:12" x14ac:dyDescent="0.25">
      <c r="B60" s="122" t="s">
        <v>95</v>
      </c>
      <c r="C60" s="98">
        <v>0</v>
      </c>
      <c r="D60" s="105"/>
      <c r="E60" s="98">
        <v>0</v>
      </c>
      <c r="F60" s="105"/>
      <c r="G60" s="101">
        <f t="shared" si="5"/>
        <v>0</v>
      </c>
      <c r="H60" s="103"/>
      <c r="I60" s="103">
        <v>0</v>
      </c>
      <c r="K60" s="36"/>
      <c r="L60" s="8"/>
    </row>
    <row r="61" spans="2:12" x14ac:dyDescent="0.25">
      <c r="B61" s="122" t="s">
        <v>104</v>
      </c>
      <c r="C61" s="98">
        <v>0</v>
      </c>
      <c r="D61" s="105"/>
      <c r="E61" s="98">
        <v>0</v>
      </c>
      <c r="F61" s="105"/>
      <c r="G61" s="101">
        <f t="shared" si="5"/>
        <v>0</v>
      </c>
      <c r="H61" s="103"/>
      <c r="I61" s="103">
        <v>0</v>
      </c>
      <c r="K61" s="36"/>
      <c r="L61" s="8"/>
    </row>
    <row r="62" spans="2:12" x14ac:dyDescent="0.25">
      <c r="B62" s="125" t="s">
        <v>81</v>
      </c>
      <c r="C62" s="98"/>
      <c r="D62" s="126">
        <f>+SUM(C63:C67)</f>
        <v>0</v>
      </c>
      <c r="E62" s="113"/>
      <c r="F62" s="126">
        <f>+SUM(E63:E67)</f>
        <v>0</v>
      </c>
      <c r="G62" s="114"/>
      <c r="H62" s="115">
        <f>+F62/E86</f>
        <v>0</v>
      </c>
      <c r="I62" s="115">
        <v>0</v>
      </c>
      <c r="K62" s="36"/>
      <c r="L62" s="8"/>
    </row>
    <row r="63" spans="2:12" x14ac:dyDescent="0.25">
      <c r="B63" s="122" t="s">
        <v>94</v>
      </c>
      <c r="C63" s="98">
        <v>0</v>
      </c>
      <c r="D63" s="126"/>
      <c r="E63" s="98">
        <v>0</v>
      </c>
      <c r="F63" s="126"/>
      <c r="G63" s="101">
        <v>0</v>
      </c>
      <c r="H63" s="115"/>
      <c r="I63" s="103">
        <v>0</v>
      </c>
      <c r="K63" s="36"/>
      <c r="L63" s="8"/>
    </row>
    <row r="64" spans="2:12" x14ac:dyDescent="0.25">
      <c r="B64" s="122" t="s">
        <v>102</v>
      </c>
      <c r="C64" s="98">
        <v>0</v>
      </c>
      <c r="D64" s="105"/>
      <c r="E64" s="98">
        <v>0</v>
      </c>
      <c r="F64" s="105"/>
      <c r="G64" s="101">
        <v>0</v>
      </c>
      <c r="H64" s="103"/>
      <c r="I64" s="103">
        <v>0</v>
      </c>
      <c r="K64" s="36"/>
      <c r="L64" s="8"/>
    </row>
    <row r="65" spans="2:12" x14ac:dyDescent="0.25">
      <c r="B65" s="122" t="s">
        <v>103</v>
      </c>
      <c r="C65" s="98">
        <v>0</v>
      </c>
      <c r="D65" s="105"/>
      <c r="E65" s="98">
        <v>0</v>
      </c>
      <c r="F65" s="105"/>
      <c r="G65" s="101">
        <v>0</v>
      </c>
      <c r="H65" s="103"/>
      <c r="I65" s="103">
        <v>0</v>
      </c>
      <c r="K65" s="36"/>
      <c r="L65" s="8"/>
    </row>
    <row r="66" spans="2:12" x14ac:dyDescent="0.25">
      <c r="B66" s="122" t="s">
        <v>95</v>
      </c>
      <c r="C66" s="98">
        <v>0</v>
      </c>
      <c r="D66" s="105"/>
      <c r="E66" s="98">
        <v>0</v>
      </c>
      <c r="F66" s="105"/>
      <c r="G66" s="101">
        <v>0</v>
      </c>
      <c r="H66" s="103"/>
      <c r="I66" s="103">
        <v>0</v>
      </c>
      <c r="K66" s="36"/>
      <c r="L66" s="8"/>
    </row>
    <row r="67" spans="2:12" x14ac:dyDescent="0.25">
      <c r="B67" s="122" t="s">
        <v>104</v>
      </c>
      <c r="C67" s="98">
        <v>0</v>
      </c>
      <c r="D67" s="105"/>
      <c r="E67" s="98">
        <v>0</v>
      </c>
      <c r="F67" s="105"/>
      <c r="G67" s="101">
        <v>0</v>
      </c>
      <c r="H67" s="103"/>
      <c r="I67" s="103">
        <v>0</v>
      </c>
      <c r="K67" s="36"/>
      <c r="L67" s="8"/>
    </row>
    <row r="68" spans="2:12" x14ac:dyDescent="0.25">
      <c r="B68" s="125" t="s">
        <v>51</v>
      </c>
      <c r="C68" s="98"/>
      <c r="D68" s="126">
        <f>+SUM(C69:C73)</f>
        <v>0</v>
      </c>
      <c r="E68" s="113"/>
      <c r="F68" s="126">
        <f>+SUM(E69:E73)</f>
        <v>0</v>
      </c>
      <c r="G68" s="114"/>
      <c r="H68" s="115">
        <f>+F68/E86</f>
        <v>0</v>
      </c>
      <c r="I68" s="115">
        <v>0</v>
      </c>
      <c r="K68" s="36"/>
      <c r="L68" s="8"/>
    </row>
    <row r="69" spans="2:12" x14ac:dyDescent="0.25">
      <c r="B69" s="122" t="s">
        <v>94</v>
      </c>
      <c r="C69" s="98">
        <v>0</v>
      </c>
      <c r="D69" s="126"/>
      <c r="E69" s="98">
        <v>0</v>
      </c>
      <c r="F69" s="126"/>
      <c r="G69" s="101">
        <v>0</v>
      </c>
      <c r="H69" s="115"/>
      <c r="I69" s="103">
        <v>0</v>
      </c>
      <c r="K69" s="36"/>
      <c r="L69" s="8"/>
    </row>
    <row r="70" spans="2:12" x14ac:dyDescent="0.25">
      <c r="B70" s="122" t="s">
        <v>102</v>
      </c>
      <c r="C70" s="98">
        <v>0</v>
      </c>
      <c r="D70" s="105"/>
      <c r="E70" s="98">
        <v>0</v>
      </c>
      <c r="F70" s="105"/>
      <c r="G70" s="101">
        <v>0</v>
      </c>
      <c r="H70" s="103"/>
      <c r="I70" s="103">
        <v>0</v>
      </c>
      <c r="K70" s="36"/>
      <c r="L70" s="8"/>
    </row>
    <row r="71" spans="2:12" x14ac:dyDescent="0.25">
      <c r="B71" s="122" t="s">
        <v>103</v>
      </c>
      <c r="C71" s="98">
        <v>0</v>
      </c>
      <c r="D71" s="105"/>
      <c r="E71" s="98">
        <v>0</v>
      </c>
      <c r="F71" s="105"/>
      <c r="G71" s="101">
        <v>0</v>
      </c>
      <c r="H71" s="103"/>
      <c r="I71" s="103">
        <v>0</v>
      </c>
      <c r="K71" s="36"/>
      <c r="L71" s="8"/>
    </row>
    <row r="72" spans="2:12" x14ac:dyDescent="0.25">
      <c r="B72" s="122" t="s">
        <v>95</v>
      </c>
      <c r="C72" s="98">
        <v>0</v>
      </c>
      <c r="D72" s="105"/>
      <c r="E72" s="98">
        <v>0</v>
      </c>
      <c r="F72" s="105"/>
      <c r="G72" s="101">
        <v>0</v>
      </c>
      <c r="H72" s="103"/>
      <c r="I72" s="103">
        <v>0</v>
      </c>
      <c r="K72" s="36"/>
      <c r="L72" s="8"/>
    </row>
    <row r="73" spans="2:12" x14ac:dyDescent="0.25">
      <c r="B73" s="122" t="s">
        <v>104</v>
      </c>
      <c r="C73" s="98">
        <v>0</v>
      </c>
      <c r="D73" s="105"/>
      <c r="E73" s="98">
        <v>0</v>
      </c>
      <c r="F73" s="105"/>
      <c r="G73" s="101">
        <v>0</v>
      </c>
      <c r="H73" s="103"/>
      <c r="I73" s="103">
        <v>0</v>
      </c>
      <c r="K73" s="36"/>
      <c r="L73" s="8"/>
    </row>
    <row r="74" spans="2:12" x14ac:dyDescent="0.25">
      <c r="B74" s="125" t="s">
        <v>63</v>
      </c>
      <c r="C74" s="98"/>
      <c r="D74" s="126">
        <f>+SUM(C75:C79)</f>
        <v>0</v>
      </c>
      <c r="E74" s="113"/>
      <c r="F74" s="126">
        <f>+SUM(E75:E79)</f>
        <v>0</v>
      </c>
      <c r="G74" s="114"/>
      <c r="H74" s="115">
        <f>+F74/E86</f>
        <v>0</v>
      </c>
      <c r="I74" s="115">
        <v>0</v>
      </c>
      <c r="K74" s="36"/>
      <c r="L74" s="8"/>
    </row>
    <row r="75" spans="2:12" x14ac:dyDescent="0.25">
      <c r="B75" s="122" t="s">
        <v>94</v>
      </c>
      <c r="C75" s="98">
        <v>0</v>
      </c>
      <c r="D75" s="126"/>
      <c r="E75" s="98">
        <v>0</v>
      </c>
      <c r="F75" s="126"/>
      <c r="G75" s="101">
        <v>0</v>
      </c>
      <c r="H75" s="115"/>
      <c r="I75" s="103">
        <v>0</v>
      </c>
      <c r="K75" s="36"/>
      <c r="L75" s="8"/>
    </row>
    <row r="76" spans="2:12" x14ac:dyDescent="0.25">
      <c r="B76" s="122" t="s">
        <v>102</v>
      </c>
      <c r="C76" s="98">
        <v>0</v>
      </c>
      <c r="D76" s="105"/>
      <c r="E76" s="98">
        <v>0</v>
      </c>
      <c r="F76" s="105"/>
      <c r="G76" s="101">
        <v>0</v>
      </c>
      <c r="H76" s="103"/>
      <c r="I76" s="103">
        <v>0</v>
      </c>
      <c r="K76" s="36"/>
      <c r="L76" s="8"/>
    </row>
    <row r="77" spans="2:12" x14ac:dyDescent="0.25">
      <c r="B77" s="122" t="s">
        <v>103</v>
      </c>
      <c r="C77" s="98">
        <v>0</v>
      </c>
      <c r="D77" s="105"/>
      <c r="E77" s="98">
        <v>0</v>
      </c>
      <c r="F77" s="105"/>
      <c r="G77" s="101">
        <v>0</v>
      </c>
      <c r="H77" s="103"/>
      <c r="I77" s="103">
        <v>0</v>
      </c>
      <c r="K77" s="36"/>
      <c r="L77" s="8"/>
    </row>
    <row r="78" spans="2:12" x14ac:dyDescent="0.25">
      <c r="B78" s="122" t="s">
        <v>95</v>
      </c>
      <c r="C78" s="98">
        <v>0</v>
      </c>
      <c r="D78" s="105"/>
      <c r="E78" s="98">
        <v>0</v>
      </c>
      <c r="F78" s="105"/>
      <c r="G78" s="101">
        <v>0</v>
      </c>
      <c r="H78" s="103"/>
      <c r="I78" s="103">
        <v>0</v>
      </c>
      <c r="K78" s="36"/>
      <c r="L78" s="8"/>
    </row>
    <row r="79" spans="2:12" x14ac:dyDescent="0.25">
      <c r="B79" s="122" t="s">
        <v>104</v>
      </c>
      <c r="C79" s="98">
        <v>0</v>
      </c>
      <c r="D79" s="105"/>
      <c r="E79" s="98">
        <v>0</v>
      </c>
      <c r="F79" s="105"/>
      <c r="G79" s="101">
        <v>0</v>
      </c>
      <c r="H79" s="103"/>
      <c r="I79" s="103">
        <v>0</v>
      </c>
      <c r="K79" s="36"/>
      <c r="L79" s="8"/>
    </row>
    <row r="80" spans="2:12" x14ac:dyDescent="0.25">
      <c r="B80" s="125" t="s">
        <v>60</v>
      </c>
      <c r="C80" s="98"/>
      <c r="D80" s="126">
        <f>+SUM(C81:C85)</f>
        <v>10</v>
      </c>
      <c r="E80" s="113"/>
      <c r="F80" s="126">
        <f>+SUM(E81:E85)</f>
        <v>16</v>
      </c>
      <c r="G80" s="114"/>
      <c r="H80" s="115">
        <f>+F80/E86</f>
        <v>0.12121212121212122</v>
      </c>
      <c r="I80" s="115">
        <f>+(F80-D80)/D80</f>
        <v>0.6</v>
      </c>
      <c r="K80" s="36"/>
      <c r="L80" s="8"/>
    </row>
    <row r="81" spans="2:12" x14ac:dyDescent="0.25">
      <c r="B81" s="122" t="s">
        <v>94</v>
      </c>
      <c r="C81" s="98">
        <v>0</v>
      </c>
      <c r="D81" s="126"/>
      <c r="E81" s="98">
        <v>0</v>
      </c>
      <c r="F81" s="126"/>
      <c r="G81" s="101">
        <f>+E81/SUM($E$81:$E$85)</f>
        <v>0</v>
      </c>
      <c r="H81" s="115"/>
      <c r="I81" s="103">
        <v>0</v>
      </c>
      <c r="K81" s="36"/>
      <c r="L81" s="8"/>
    </row>
    <row r="82" spans="2:12" x14ac:dyDescent="0.25">
      <c r="B82" s="122" t="s">
        <v>102</v>
      </c>
      <c r="C82" s="98">
        <v>0</v>
      </c>
      <c r="D82" s="105"/>
      <c r="E82" s="127">
        <v>2</v>
      </c>
      <c r="F82" s="105"/>
      <c r="G82" s="101">
        <f t="shared" ref="G82:G85" si="7">+E82/SUM($E$81:$E$85)</f>
        <v>0.125</v>
      </c>
      <c r="H82" s="103"/>
      <c r="I82" s="103">
        <v>2</v>
      </c>
      <c r="K82" s="36"/>
      <c r="L82" s="8"/>
    </row>
    <row r="83" spans="2:12" x14ac:dyDescent="0.25">
      <c r="B83" s="122" t="s">
        <v>103</v>
      </c>
      <c r="C83" s="98">
        <v>1</v>
      </c>
      <c r="D83" s="105"/>
      <c r="E83" s="98">
        <v>1</v>
      </c>
      <c r="F83" s="105"/>
      <c r="G83" s="101">
        <f t="shared" si="7"/>
        <v>6.25E-2</v>
      </c>
      <c r="H83" s="103"/>
      <c r="I83" s="103">
        <f t="shared" ref="I83:I86" si="8">+(E83-C83)/C83</f>
        <v>0</v>
      </c>
      <c r="K83" s="36"/>
      <c r="L83" s="8"/>
    </row>
    <row r="84" spans="2:12" x14ac:dyDescent="0.25">
      <c r="B84" s="122" t="s">
        <v>95</v>
      </c>
      <c r="C84" s="98">
        <v>2</v>
      </c>
      <c r="D84" s="105"/>
      <c r="E84" s="98">
        <v>1</v>
      </c>
      <c r="F84" s="105"/>
      <c r="G84" s="101">
        <f t="shared" si="7"/>
        <v>6.25E-2</v>
      </c>
      <c r="H84" s="103"/>
      <c r="I84" s="103">
        <f t="shared" si="8"/>
        <v>-0.5</v>
      </c>
      <c r="K84" s="36"/>
      <c r="L84" s="8"/>
    </row>
    <row r="85" spans="2:12" ht="15.75" thickBot="1" x14ac:dyDescent="0.3">
      <c r="B85" s="122" t="s">
        <v>104</v>
      </c>
      <c r="C85" s="98">
        <v>7</v>
      </c>
      <c r="D85" s="105"/>
      <c r="E85" s="98">
        <v>12</v>
      </c>
      <c r="F85" s="105"/>
      <c r="G85" s="101">
        <f t="shared" si="7"/>
        <v>0.75</v>
      </c>
      <c r="H85" s="103"/>
      <c r="I85" s="103">
        <f t="shared" si="8"/>
        <v>0.7142857142857143</v>
      </c>
      <c r="K85" s="36"/>
      <c r="L85" s="8"/>
    </row>
    <row r="86" spans="2:12" s="57" customFormat="1" ht="15.75" thickBot="1" x14ac:dyDescent="0.3">
      <c r="B86" s="54" t="s">
        <v>38</v>
      </c>
      <c r="C86" s="235">
        <f>+D80+D74+D68+D62+D56+D50+D44+D38+D32+D26+D20+D14+D8</f>
        <v>107</v>
      </c>
      <c r="D86" s="236">
        <f>SUM(D8:D80)</f>
        <v>107</v>
      </c>
      <c r="E86" s="235">
        <f>+F80+F74+F68+F62+F56+F50+F44+F38+F32+F26+F20+F14+F8</f>
        <v>132</v>
      </c>
      <c r="F86" s="236">
        <f>SUM(F8:F80)</f>
        <v>132</v>
      </c>
      <c r="G86" s="237">
        <f>+H80+H74+H68+H62+H56+H50+H44+H38+H32+H26+H20+H14+H8</f>
        <v>0.99999999999999989</v>
      </c>
      <c r="H86" s="238">
        <f>SUM(H8:H80)</f>
        <v>1</v>
      </c>
      <c r="I86" s="119">
        <f t="shared" si="8"/>
        <v>0.23364485981308411</v>
      </c>
      <c r="K86" s="36"/>
      <c r="L86" s="82"/>
    </row>
    <row r="87" spans="2:12" x14ac:dyDescent="0.25">
      <c r="B87" s="31" t="s">
        <v>39</v>
      </c>
    </row>
    <row r="88" spans="2:12" x14ac:dyDescent="0.25">
      <c r="B88" s="31" t="s">
        <v>40</v>
      </c>
    </row>
    <row r="89" spans="2:12" x14ac:dyDescent="0.25">
      <c r="B89" s="32" t="s">
        <v>66</v>
      </c>
    </row>
  </sheetData>
  <mergeCells count="12">
    <mergeCell ref="C86:D86"/>
    <mergeCell ref="E86:F86"/>
    <mergeCell ref="G86:H86"/>
    <mergeCell ref="B2:I2"/>
    <mergeCell ref="B3:I3"/>
    <mergeCell ref="B4:I4"/>
    <mergeCell ref="B5:B7"/>
    <mergeCell ref="C5:I5"/>
    <mergeCell ref="C6:D6"/>
    <mergeCell ref="E6:F6"/>
    <mergeCell ref="G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1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2C06-AEF5-4861-898F-608A74F4130C}">
  <sheetPr>
    <pageSetUpPr fitToPage="1"/>
  </sheetPr>
  <dimension ref="B1:M102"/>
  <sheetViews>
    <sheetView showWhiteSpace="0" topLeftCell="A79" zoomScale="80" zoomScaleNormal="80" zoomScaleSheetLayoutView="30" zoomScalePageLayoutView="50" workbookViewId="0">
      <selection activeCell="J1" sqref="J1"/>
    </sheetView>
  </sheetViews>
  <sheetFormatPr baseColWidth="10" defaultColWidth="11.42578125" defaultRowHeight="15" x14ac:dyDescent="0.25"/>
  <cols>
    <col min="1" max="1" width="11.42578125" style="129"/>
    <col min="2" max="2" width="19.5703125" style="151" bestFit="1" customWidth="1"/>
    <col min="3" max="3" width="16.28515625" style="129" bestFit="1" customWidth="1"/>
    <col min="4" max="4" width="13" style="129" bestFit="1" customWidth="1"/>
    <col min="5" max="5" width="16.28515625" style="129" bestFit="1" customWidth="1"/>
    <col min="6" max="6" width="12" style="129" customWidth="1"/>
    <col min="7" max="7" width="16.28515625" style="129" bestFit="1" customWidth="1"/>
    <col min="8" max="9" width="12" style="129" customWidth="1"/>
    <col min="10" max="10" width="11.42578125" style="129" customWidth="1"/>
    <col min="11" max="16384" width="11.42578125" style="129"/>
  </cols>
  <sheetData>
    <row r="1" spans="2:13" ht="76.5" customHeight="1" x14ac:dyDescent="0.25">
      <c r="B1" s="130"/>
      <c r="C1" s="131"/>
      <c r="D1" s="131"/>
      <c r="E1" s="132"/>
      <c r="G1" s="128"/>
    </row>
    <row r="2" spans="2:13" s="133" customFormat="1" x14ac:dyDescent="0.25">
      <c r="B2" s="231" t="s">
        <v>105</v>
      </c>
      <c r="C2" s="232"/>
      <c r="D2" s="232"/>
      <c r="E2" s="232"/>
      <c r="F2" s="232"/>
      <c r="G2" s="232"/>
      <c r="H2" s="232"/>
      <c r="I2" s="232"/>
    </row>
    <row r="3" spans="2:13" s="133" customFormat="1" ht="31.5" customHeight="1" x14ac:dyDescent="0.25">
      <c r="B3" s="233" t="s">
        <v>106</v>
      </c>
      <c r="C3" s="234"/>
      <c r="D3" s="234"/>
      <c r="E3" s="234"/>
      <c r="F3" s="234"/>
      <c r="G3" s="234"/>
      <c r="H3" s="234"/>
      <c r="I3" s="234"/>
    </row>
    <row r="4" spans="2:13" s="133" customFormat="1" ht="15.75" customHeight="1" thickBot="1" x14ac:dyDescent="0.3">
      <c r="B4" s="239" t="s">
        <v>30</v>
      </c>
      <c r="C4" s="240"/>
      <c r="D4" s="240"/>
      <c r="E4" s="240"/>
      <c r="F4" s="240"/>
      <c r="G4" s="240"/>
      <c r="H4" s="240"/>
      <c r="I4" s="240"/>
    </row>
    <row r="5" spans="2:13" ht="15.75" thickBot="1" x14ac:dyDescent="0.3">
      <c r="B5" s="254" t="s">
        <v>44</v>
      </c>
      <c r="C5" s="235" t="s">
        <v>45</v>
      </c>
      <c r="D5" s="244"/>
      <c r="E5" s="244"/>
      <c r="F5" s="244"/>
      <c r="G5" s="244"/>
      <c r="H5" s="244"/>
      <c r="I5" s="236"/>
      <c r="K5" s="134"/>
      <c r="L5" s="134"/>
      <c r="M5" s="135"/>
    </row>
    <row r="6" spans="2:13" x14ac:dyDescent="0.25">
      <c r="B6" s="255"/>
      <c r="C6" s="241">
        <v>2020</v>
      </c>
      <c r="D6" s="245"/>
      <c r="E6" s="246">
        <v>2021</v>
      </c>
      <c r="F6" s="247"/>
      <c r="G6" s="246" t="s">
        <v>92</v>
      </c>
      <c r="H6" s="247"/>
      <c r="I6" s="248" t="s">
        <v>34</v>
      </c>
      <c r="K6" s="134"/>
      <c r="L6" s="134"/>
      <c r="M6" s="135"/>
    </row>
    <row r="7" spans="2:13" ht="15.75" thickBot="1" x14ac:dyDescent="0.3">
      <c r="B7" s="256"/>
      <c r="C7" s="88" t="s">
        <v>93</v>
      </c>
      <c r="D7" s="90" t="s">
        <v>44</v>
      </c>
      <c r="E7" s="88" t="s">
        <v>93</v>
      </c>
      <c r="F7" s="90" t="s">
        <v>44</v>
      </c>
      <c r="G7" s="88" t="s">
        <v>93</v>
      </c>
      <c r="H7" s="90" t="s">
        <v>44</v>
      </c>
      <c r="I7" s="249"/>
      <c r="K7" s="134"/>
      <c r="L7" s="134"/>
      <c r="M7" s="135"/>
    </row>
    <row r="8" spans="2:13" x14ac:dyDescent="0.25">
      <c r="B8" s="136" t="s">
        <v>49</v>
      </c>
      <c r="C8" s="92"/>
      <c r="D8" s="94">
        <f>+SUM(C9:C14)</f>
        <v>38</v>
      </c>
      <c r="E8" s="92"/>
      <c r="F8" s="94">
        <f>+SUM(E9:E14)</f>
        <v>27</v>
      </c>
      <c r="G8" s="95"/>
      <c r="H8" s="96">
        <f>+F8/E99</f>
        <v>9.3425605536332182E-2</v>
      </c>
      <c r="I8" s="96">
        <f>+(F8-D8)/D8</f>
        <v>-0.28947368421052633</v>
      </c>
      <c r="K8" s="134"/>
      <c r="L8" s="134"/>
      <c r="M8" s="135"/>
    </row>
    <row r="9" spans="2:13" x14ac:dyDescent="0.25">
      <c r="B9" s="137" t="s">
        <v>107</v>
      </c>
      <c r="C9" s="127">
        <v>3</v>
      </c>
      <c r="D9" s="138"/>
      <c r="E9" s="127">
        <v>2</v>
      </c>
      <c r="F9" s="138"/>
      <c r="G9" s="101">
        <f>+E9/SUM(E9:E14)</f>
        <v>7.407407407407407E-2</v>
      </c>
      <c r="H9" s="103"/>
      <c r="I9" s="103">
        <f>+(E9-C9)/C9</f>
        <v>-0.33333333333333331</v>
      </c>
      <c r="K9" s="134"/>
      <c r="L9" s="134"/>
      <c r="M9" s="135"/>
    </row>
    <row r="10" spans="2:13" x14ac:dyDescent="0.25">
      <c r="B10" s="137" t="s">
        <v>95</v>
      </c>
      <c r="C10" s="139">
        <v>9</v>
      </c>
      <c r="D10" s="138"/>
      <c r="E10" s="139">
        <v>11</v>
      </c>
      <c r="F10" s="138"/>
      <c r="G10" s="101">
        <f>+E10/SUM(E9:E14)</f>
        <v>0.40740740740740738</v>
      </c>
      <c r="H10" s="103"/>
      <c r="I10" s="103">
        <f>+(E10-C10)/C10</f>
        <v>0.22222222222222221</v>
      </c>
      <c r="K10" s="134"/>
      <c r="L10" s="134"/>
      <c r="M10" s="135"/>
    </row>
    <row r="11" spans="2:13" x14ac:dyDescent="0.25">
      <c r="B11" s="137" t="s">
        <v>108</v>
      </c>
      <c r="C11" s="139">
        <v>11</v>
      </c>
      <c r="D11" s="138"/>
      <c r="E11" s="139">
        <v>4</v>
      </c>
      <c r="F11" s="138"/>
      <c r="G11" s="101">
        <f>+E11/SUM(E9:E14)</f>
        <v>0.14814814814814814</v>
      </c>
      <c r="H11" s="103"/>
      <c r="I11" s="103">
        <f>+(E11-C11)/C11</f>
        <v>-0.63636363636363635</v>
      </c>
      <c r="K11" s="134"/>
      <c r="L11" s="134"/>
      <c r="M11" s="135"/>
    </row>
    <row r="12" spans="2:13" x14ac:dyDescent="0.25">
      <c r="B12" s="137" t="s">
        <v>109</v>
      </c>
      <c r="C12" s="139">
        <v>15</v>
      </c>
      <c r="D12" s="138"/>
      <c r="E12" s="139">
        <v>10</v>
      </c>
      <c r="F12" s="138"/>
      <c r="G12" s="101">
        <f>+E12/SUM(E9:E14)</f>
        <v>0.37037037037037035</v>
      </c>
      <c r="H12" s="103"/>
      <c r="I12" s="103">
        <f>+(E12-C12)/C12</f>
        <v>-0.33333333333333331</v>
      </c>
      <c r="K12" s="134"/>
      <c r="L12" s="134"/>
      <c r="M12" s="135"/>
    </row>
    <row r="13" spans="2:13" x14ac:dyDescent="0.25">
      <c r="B13" s="137" t="s">
        <v>110</v>
      </c>
      <c r="C13" s="139">
        <v>0</v>
      </c>
      <c r="D13" s="138"/>
      <c r="E13" s="139">
        <v>0</v>
      </c>
      <c r="F13" s="138"/>
      <c r="G13" s="101">
        <f>+E13/SUM(E9:E14)</f>
        <v>0</v>
      </c>
      <c r="H13" s="103"/>
      <c r="I13" s="103">
        <v>0</v>
      </c>
      <c r="K13" s="134"/>
      <c r="L13" s="134"/>
      <c r="M13" s="135"/>
    </row>
    <row r="14" spans="2:13" x14ac:dyDescent="0.25">
      <c r="B14" s="137" t="s">
        <v>111</v>
      </c>
      <c r="C14" s="139">
        <v>0</v>
      </c>
      <c r="D14" s="138"/>
      <c r="E14" s="139">
        <v>0</v>
      </c>
      <c r="F14" s="138"/>
      <c r="G14" s="101">
        <f>+E14/SUM(E9:E14)</f>
        <v>0</v>
      </c>
      <c r="H14" s="103"/>
      <c r="I14" s="103">
        <v>0</v>
      </c>
      <c r="K14" s="134"/>
      <c r="L14" s="134"/>
      <c r="M14" s="135"/>
    </row>
    <row r="15" spans="2:13" x14ac:dyDescent="0.25">
      <c r="B15" s="140" t="s">
        <v>50</v>
      </c>
      <c r="C15" s="141"/>
      <c r="D15" s="142">
        <f>+SUM(C16:C21)</f>
        <v>0</v>
      </c>
      <c r="E15" s="141"/>
      <c r="F15" s="142">
        <f>+SUM(E16:E21)</f>
        <v>0</v>
      </c>
      <c r="G15" s="109"/>
      <c r="H15" s="110">
        <f>+F15/E99</f>
        <v>0</v>
      </c>
      <c r="I15" s="110">
        <v>0</v>
      </c>
      <c r="K15" s="134"/>
      <c r="L15" s="134"/>
      <c r="M15" s="135"/>
    </row>
    <row r="16" spans="2:13" x14ac:dyDescent="0.25">
      <c r="B16" s="137" t="s">
        <v>107</v>
      </c>
      <c r="C16" s="127">
        <v>0</v>
      </c>
      <c r="D16" s="138"/>
      <c r="E16" s="127">
        <v>0</v>
      </c>
      <c r="F16" s="138"/>
      <c r="G16" s="101">
        <v>0</v>
      </c>
      <c r="H16" s="103"/>
      <c r="I16" s="103">
        <v>0</v>
      </c>
      <c r="K16" s="134"/>
      <c r="L16" s="134"/>
      <c r="M16" s="135"/>
    </row>
    <row r="17" spans="2:13" x14ac:dyDescent="0.25">
      <c r="B17" s="137" t="s">
        <v>95</v>
      </c>
      <c r="C17" s="127">
        <v>0</v>
      </c>
      <c r="D17" s="138"/>
      <c r="E17" s="127">
        <v>0</v>
      </c>
      <c r="F17" s="138"/>
      <c r="G17" s="101">
        <v>0</v>
      </c>
      <c r="H17" s="103"/>
      <c r="I17" s="103">
        <v>0</v>
      </c>
      <c r="K17" s="134"/>
      <c r="L17" s="134"/>
      <c r="M17" s="135"/>
    </row>
    <row r="18" spans="2:13" x14ac:dyDescent="0.25">
      <c r="B18" s="137" t="s">
        <v>108</v>
      </c>
      <c r="C18" s="127">
        <v>0</v>
      </c>
      <c r="D18" s="138"/>
      <c r="E18" s="127">
        <v>0</v>
      </c>
      <c r="F18" s="138"/>
      <c r="G18" s="101">
        <v>0</v>
      </c>
      <c r="H18" s="103"/>
      <c r="I18" s="103">
        <v>0</v>
      </c>
      <c r="K18" s="134"/>
      <c r="L18" s="134"/>
      <c r="M18" s="135"/>
    </row>
    <row r="19" spans="2:13" x14ac:dyDescent="0.25">
      <c r="B19" s="137" t="s">
        <v>109</v>
      </c>
      <c r="C19" s="127">
        <v>0</v>
      </c>
      <c r="D19" s="138"/>
      <c r="E19" s="127">
        <v>0</v>
      </c>
      <c r="F19" s="138"/>
      <c r="G19" s="101">
        <v>0</v>
      </c>
      <c r="H19" s="103"/>
      <c r="I19" s="103">
        <v>0</v>
      </c>
      <c r="K19" s="134"/>
      <c r="L19" s="134"/>
      <c r="M19" s="135"/>
    </row>
    <row r="20" spans="2:13" x14ac:dyDescent="0.25">
      <c r="B20" s="137" t="s">
        <v>110</v>
      </c>
      <c r="C20" s="127">
        <v>0</v>
      </c>
      <c r="D20" s="138"/>
      <c r="E20" s="127">
        <v>0</v>
      </c>
      <c r="F20" s="138"/>
      <c r="G20" s="101">
        <v>0</v>
      </c>
      <c r="H20" s="103"/>
      <c r="I20" s="103">
        <v>0</v>
      </c>
      <c r="K20" s="134"/>
      <c r="L20" s="134"/>
      <c r="M20" s="135"/>
    </row>
    <row r="21" spans="2:13" x14ac:dyDescent="0.25">
      <c r="B21" s="137" t="s">
        <v>111</v>
      </c>
      <c r="C21" s="127">
        <v>0</v>
      </c>
      <c r="D21" s="138"/>
      <c r="E21" s="127">
        <v>0</v>
      </c>
      <c r="F21" s="138"/>
      <c r="G21" s="101">
        <v>0</v>
      </c>
      <c r="H21" s="103"/>
      <c r="I21" s="103">
        <v>0</v>
      </c>
      <c r="K21" s="134"/>
      <c r="L21" s="134"/>
      <c r="M21" s="135"/>
    </row>
    <row r="22" spans="2:13" x14ac:dyDescent="0.25">
      <c r="B22" s="140" t="s">
        <v>54</v>
      </c>
      <c r="C22" s="143"/>
      <c r="D22" s="142">
        <f>+SUM(C23:C28)</f>
        <v>26</v>
      </c>
      <c r="E22" s="143"/>
      <c r="F22" s="142">
        <f>+SUM(E23:E28)</f>
        <v>29</v>
      </c>
      <c r="G22" s="114"/>
      <c r="H22" s="115">
        <f>+F22/E99</f>
        <v>0.10034602076124567</v>
      </c>
      <c r="I22" s="115">
        <f>+(F22-D22)/D22</f>
        <v>0.11538461538461539</v>
      </c>
      <c r="K22" s="134"/>
      <c r="L22" s="134"/>
      <c r="M22" s="135"/>
    </row>
    <row r="23" spans="2:13" x14ac:dyDescent="0.25">
      <c r="B23" s="137" t="s">
        <v>107</v>
      </c>
      <c r="C23" s="127">
        <v>26</v>
      </c>
      <c r="D23" s="138"/>
      <c r="E23" s="127">
        <v>29</v>
      </c>
      <c r="F23" s="138"/>
      <c r="G23" s="101">
        <f>+E23/SUM(E23:E28)</f>
        <v>1</v>
      </c>
      <c r="H23" s="103"/>
      <c r="I23" s="103">
        <f>+(E23-C23)/C23</f>
        <v>0.11538461538461539</v>
      </c>
      <c r="K23" s="134"/>
      <c r="L23" s="134"/>
      <c r="M23" s="135"/>
    </row>
    <row r="24" spans="2:13" x14ac:dyDescent="0.25">
      <c r="B24" s="137" t="s">
        <v>95</v>
      </c>
      <c r="C24" s="127">
        <v>0</v>
      </c>
      <c r="D24" s="138"/>
      <c r="E24" s="127">
        <v>0</v>
      </c>
      <c r="F24" s="138"/>
      <c r="G24" s="101">
        <f>+E24/SUM(E23:E28)</f>
        <v>0</v>
      </c>
      <c r="H24" s="103"/>
      <c r="I24" s="103">
        <v>0</v>
      </c>
      <c r="K24" s="134"/>
      <c r="L24" s="134"/>
      <c r="M24" s="135"/>
    </row>
    <row r="25" spans="2:13" x14ac:dyDescent="0.25">
      <c r="B25" s="137" t="s">
        <v>108</v>
      </c>
      <c r="C25" s="127">
        <v>0</v>
      </c>
      <c r="D25" s="138"/>
      <c r="E25" s="127">
        <v>0</v>
      </c>
      <c r="F25" s="138"/>
      <c r="G25" s="101">
        <f>+E25/SUM(E23:E28)</f>
        <v>0</v>
      </c>
      <c r="H25" s="103"/>
      <c r="I25" s="103">
        <v>0</v>
      </c>
      <c r="K25" s="134"/>
      <c r="L25" s="134"/>
      <c r="M25" s="135"/>
    </row>
    <row r="26" spans="2:13" x14ac:dyDescent="0.25">
      <c r="B26" s="137" t="s">
        <v>109</v>
      </c>
      <c r="C26" s="127">
        <v>0</v>
      </c>
      <c r="D26" s="138"/>
      <c r="E26" s="127">
        <v>0</v>
      </c>
      <c r="F26" s="138"/>
      <c r="G26" s="101">
        <f>+E26/SUM(E23:E28)</f>
        <v>0</v>
      </c>
      <c r="H26" s="103"/>
      <c r="I26" s="103">
        <v>0</v>
      </c>
      <c r="K26" s="134"/>
      <c r="L26" s="134"/>
      <c r="M26" s="135"/>
    </row>
    <row r="27" spans="2:13" x14ac:dyDescent="0.25">
      <c r="B27" s="137" t="s">
        <v>110</v>
      </c>
      <c r="C27" s="127">
        <v>0</v>
      </c>
      <c r="D27" s="138"/>
      <c r="E27" s="127">
        <v>0</v>
      </c>
      <c r="F27" s="138"/>
      <c r="G27" s="101">
        <f>+E27/SUM(E23:E28)</f>
        <v>0</v>
      </c>
      <c r="H27" s="103"/>
      <c r="I27" s="103">
        <v>0</v>
      </c>
      <c r="K27" s="134"/>
      <c r="L27" s="134"/>
      <c r="M27" s="135"/>
    </row>
    <row r="28" spans="2:13" x14ac:dyDescent="0.25">
      <c r="B28" s="137" t="s">
        <v>111</v>
      </c>
      <c r="C28" s="127">
        <v>0</v>
      </c>
      <c r="D28" s="138"/>
      <c r="E28" s="127">
        <v>0</v>
      </c>
      <c r="F28" s="138"/>
      <c r="G28" s="101">
        <f>+E28/SUM(E23:E28)</f>
        <v>0</v>
      </c>
      <c r="H28" s="103"/>
      <c r="I28" s="103">
        <v>0</v>
      </c>
      <c r="K28" s="134"/>
      <c r="L28" s="134"/>
      <c r="M28" s="135"/>
    </row>
    <row r="29" spans="2:13" x14ac:dyDescent="0.25">
      <c r="B29" s="140" t="s">
        <v>55</v>
      </c>
      <c r="C29" s="143"/>
      <c r="D29" s="142">
        <f>+SUM(C30:C35)</f>
        <v>32</v>
      </c>
      <c r="E29" s="143"/>
      <c r="F29" s="142">
        <f>+SUM(E30:E35)</f>
        <v>41</v>
      </c>
      <c r="G29" s="114"/>
      <c r="H29" s="115">
        <f>+F29/E99</f>
        <v>0.14186851211072665</v>
      </c>
      <c r="I29" s="115">
        <f>+(F29-D29)/D29</f>
        <v>0.28125</v>
      </c>
      <c r="K29" s="134"/>
      <c r="L29" s="134"/>
      <c r="M29" s="135"/>
    </row>
    <row r="30" spans="2:13" x14ac:dyDescent="0.25">
      <c r="B30" s="137" t="s">
        <v>107</v>
      </c>
      <c r="C30" s="127">
        <v>23</v>
      </c>
      <c r="D30" s="138"/>
      <c r="E30" s="127">
        <v>31</v>
      </c>
      <c r="F30" s="138"/>
      <c r="G30" s="101">
        <f>+E30/SUM(E30:E35)</f>
        <v>0.75609756097560976</v>
      </c>
      <c r="H30" s="103"/>
      <c r="I30" s="103">
        <f>+(E30-C30)/C30</f>
        <v>0.34782608695652173</v>
      </c>
      <c r="K30" s="134"/>
      <c r="L30" s="134"/>
      <c r="M30" s="135"/>
    </row>
    <row r="31" spans="2:13" x14ac:dyDescent="0.25">
      <c r="B31" s="137" t="s">
        <v>95</v>
      </c>
      <c r="C31" s="139">
        <v>9</v>
      </c>
      <c r="D31" s="138"/>
      <c r="E31" s="139">
        <v>10</v>
      </c>
      <c r="F31" s="138"/>
      <c r="G31" s="101">
        <f>+E31/SUM(E30:E35)</f>
        <v>0.24390243902439024</v>
      </c>
      <c r="H31" s="103"/>
      <c r="I31" s="103">
        <f>+(E31-C31)/C31</f>
        <v>0.1111111111111111</v>
      </c>
      <c r="K31" s="134"/>
      <c r="L31" s="134"/>
      <c r="M31" s="135"/>
    </row>
    <row r="32" spans="2:13" x14ac:dyDescent="0.25">
      <c r="B32" s="137" t="s">
        <v>108</v>
      </c>
      <c r="C32" s="139">
        <v>0</v>
      </c>
      <c r="D32" s="138"/>
      <c r="E32" s="139">
        <v>0</v>
      </c>
      <c r="F32" s="138"/>
      <c r="G32" s="101">
        <f>+E32/SUM(E30:E35)</f>
        <v>0</v>
      </c>
      <c r="H32" s="103"/>
      <c r="I32" s="103">
        <v>0</v>
      </c>
      <c r="K32" s="134"/>
      <c r="L32" s="134"/>
      <c r="M32" s="135"/>
    </row>
    <row r="33" spans="2:13" x14ac:dyDescent="0.25">
      <c r="B33" s="137" t="s">
        <v>109</v>
      </c>
      <c r="C33" s="139">
        <v>0</v>
      </c>
      <c r="D33" s="138"/>
      <c r="E33" s="139">
        <v>0</v>
      </c>
      <c r="F33" s="138"/>
      <c r="G33" s="101">
        <f>+E33/SUM(E30:E35)</f>
        <v>0</v>
      </c>
      <c r="H33" s="103"/>
      <c r="I33" s="103">
        <v>0</v>
      </c>
      <c r="K33" s="134"/>
      <c r="L33" s="134"/>
      <c r="M33" s="135"/>
    </row>
    <row r="34" spans="2:13" x14ac:dyDescent="0.25">
      <c r="B34" s="137" t="s">
        <v>110</v>
      </c>
      <c r="C34" s="139">
        <v>0</v>
      </c>
      <c r="D34" s="138"/>
      <c r="E34" s="139">
        <v>0</v>
      </c>
      <c r="F34" s="138"/>
      <c r="G34" s="101">
        <f>+E34/SUM(E30:E35)</f>
        <v>0</v>
      </c>
      <c r="H34" s="103"/>
      <c r="I34" s="103">
        <v>0</v>
      </c>
      <c r="K34" s="134"/>
      <c r="L34" s="134"/>
      <c r="M34" s="135"/>
    </row>
    <row r="35" spans="2:13" x14ac:dyDescent="0.25">
      <c r="B35" s="137" t="s">
        <v>111</v>
      </c>
      <c r="C35" s="139">
        <v>0</v>
      </c>
      <c r="D35" s="138"/>
      <c r="E35" s="139">
        <v>0</v>
      </c>
      <c r="F35" s="138"/>
      <c r="G35" s="101">
        <f>+E35/SUM(E30:E35)</f>
        <v>0</v>
      </c>
      <c r="H35" s="103"/>
      <c r="I35" s="103">
        <v>0</v>
      </c>
      <c r="K35" s="134"/>
      <c r="L35" s="134"/>
      <c r="M35" s="135"/>
    </row>
    <row r="36" spans="2:13" x14ac:dyDescent="0.25">
      <c r="B36" s="140" t="s">
        <v>56</v>
      </c>
      <c r="C36" s="143"/>
      <c r="D36" s="142">
        <f>+SUM(C37:C42)</f>
        <v>169</v>
      </c>
      <c r="E36" s="143"/>
      <c r="F36" s="142">
        <f>+SUM(E37:E42)</f>
        <v>167</v>
      </c>
      <c r="G36" s="114"/>
      <c r="H36" s="115">
        <f>+F36/E99</f>
        <v>0.57785467128027679</v>
      </c>
      <c r="I36" s="115">
        <f>+(F36-D36)/D36</f>
        <v>-1.1834319526627219E-2</v>
      </c>
      <c r="K36" s="134"/>
      <c r="L36" s="134"/>
      <c r="M36" s="135"/>
    </row>
    <row r="37" spans="2:13" x14ac:dyDescent="0.25">
      <c r="B37" s="137" t="s">
        <v>107</v>
      </c>
      <c r="C37" s="127">
        <v>61</v>
      </c>
      <c r="D37" s="138"/>
      <c r="E37" s="127">
        <v>63</v>
      </c>
      <c r="F37" s="138"/>
      <c r="G37" s="101">
        <f>+E37/SUM(E37:E42)</f>
        <v>0.3772455089820359</v>
      </c>
      <c r="H37" s="103"/>
      <c r="I37" s="103">
        <f>+(E37-C37)/C37</f>
        <v>3.2786885245901641E-2</v>
      </c>
      <c r="K37" s="134"/>
      <c r="L37" s="134"/>
      <c r="M37" s="135"/>
    </row>
    <row r="38" spans="2:13" x14ac:dyDescent="0.25">
      <c r="B38" s="137" t="s">
        <v>95</v>
      </c>
      <c r="C38" s="139">
        <v>57</v>
      </c>
      <c r="D38" s="138"/>
      <c r="E38" s="139">
        <v>57</v>
      </c>
      <c r="F38" s="138"/>
      <c r="G38" s="101">
        <f>+E38/SUM(E37:E42)</f>
        <v>0.3413173652694611</v>
      </c>
      <c r="H38" s="103"/>
      <c r="I38" s="103">
        <f>+(E38-C38)/C38</f>
        <v>0</v>
      </c>
      <c r="K38" s="134"/>
      <c r="L38" s="134"/>
      <c r="M38" s="135"/>
    </row>
    <row r="39" spans="2:13" x14ac:dyDescent="0.25">
      <c r="B39" s="137" t="s">
        <v>108</v>
      </c>
      <c r="C39" s="139">
        <v>30</v>
      </c>
      <c r="D39" s="138"/>
      <c r="E39" s="139">
        <v>27</v>
      </c>
      <c r="F39" s="138"/>
      <c r="G39" s="101">
        <f>+E39/SUM(E37:E42)</f>
        <v>0.16167664670658682</v>
      </c>
      <c r="H39" s="103"/>
      <c r="I39" s="103">
        <f>+(E39-C39)/C39</f>
        <v>-0.1</v>
      </c>
      <c r="K39" s="134"/>
      <c r="L39" s="134"/>
      <c r="M39" s="135"/>
    </row>
    <row r="40" spans="2:13" x14ac:dyDescent="0.25">
      <c r="B40" s="137" t="s">
        <v>109</v>
      </c>
      <c r="C40" s="139">
        <v>19</v>
      </c>
      <c r="D40" s="138"/>
      <c r="E40" s="139">
        <v>18</v>
      </c>
      <c r="F40" s="138"/>
      <c r="G40" s="101">
        <f>+E40/SUM(E37:E42)</f>
        <v>0.10778443113772455</v>
      </c>
      <c r="H40" s="103"/>
      <c r="I40" s="103">
        <f>+(E40-C40)/C40</f>
        <v>-5.2631578947368418E-2</v>
      </c>
      <c r="K40" s="134"/>
      <c r="L40" s="134"/>
      <c r="M40" s="135"/>
    </row>
    <row r="41" spans="2:13" x14ac:dyDescent="0.25">
      <c r="B41" s="137" t="s">
        <v>110</v>
      </c>
      <c r="C41" s="139">
        <v>0</v>
      </c>
      <c r="D41" s="138"/>
      <c r="E41" s="139">
        <v>0</v>
      </c>
      <c r="F41" s="138"/>
      <c r="G41" s="101">
        <f>+E41/SUM(E37:E42)</f>
        <v>0</v>
      </c>
      <c r="H41" s="103"/>
      <c r="I41" s="103">
        <v>0</v>
      </c>
      <c r="K41" s="134"/>
      <c r="L41" s="134"/>
      <c r="M41" s="135"/>
    </row>
    <row r="42" spans="2:13" x14ac:dyDescent="0.25">
      <c r="B42" s="137" t="s">
        <v>111</v>
      </c>
      <c r="C42" s="139">
        <v>2</v>
      </c>
      <c r="D42" s="138"/>
      <c r="E42" s="139">
        <v>2</v>
      </c>
      <c r="F42" s="138"/>
      <c r="G42" s="101">
        <f>+E42/SUM(E37:E42)</f>
        <v>1.1976047904191617E-2</v>
      </c>
      <c r="H42" s="103"/>
      <c r="I42" s="103">
        <f t="shared" ref="I42" si="0">+(E42-C42)/C42</f>
        <v>0</v>
      </c>
      <c r="K42" s="134"/>
      <c r="L42" s="134"/>
      <c r="M42" s="135"/>
    </row>
    <row r="43" spans="2:13" x14ac:dyDescent="0.25">
      <c r="B43" s="140" t="s">
        <v>57</v>
      </c>
      <c r="C43" s="143"/>
      <c r="D43" s="142">
        <f>+SUM(C44:C49)</f>
        <v>0</v>
      </c>
      <c r="E43" s="143"/>
      <c r="F43" s="142">
        <f>+SUM(E44:E49)</f>
        <v>0</v>
      </c>
      <c r="G43" s="114"/>
      <c r="H43" s="115">
        <f>+F43/E99</f>
        <v>0</v>
      </c>
      <c r="I43" s="115">
        <v>0</v>
      </c>
      <c r="K43" s="134"/>
      <c r="L43" s="134"/>
      <c r="M43" s="135"/>
    </row>
    <row r="44" spans="2:13" x14ac:dyDescent="0.25">
      <c r="B44" s="137" t="s">
        <v>107</v>
      </c>
      <c r="C44" s="127">
        <v>0</v>
      </c>
      <c r="D44" s="138"/>
      <c r="E44" s="127">
        <v>0</v>
      </c>
      <c r="F44" s="138"/>
      <c r="G44" s="101">
        <v>0</v>
      </c>
      <c r="H44" s="103"/>
      <c r="I44" s="103">
        <v>0</v>
      </c>
      <c r="K44" s="134"/>
      <c r="L44" s="134"/>
      <c r="M44" s="135"/>
    </row>
    <row r="45" spans="2:13" x14ac:dyDescent="0.25">
      <c r="B45" s="137" t="s">
        <v>95</v>
      </c>
      <c r="C45" s="127">
        <v>0</v>
      </c>
      <c r="D45" s="138"/>
      <c r="E45" s="127">
        <v>0</v>
      </c>
      <c r="F45" s="138"/>
      <c r="G45" s="101">
        <v>0</v>
      </c>
      <c r="H45" s="103"/>
      <c r="I45" s="103">
        <v>0</v>
      </c>
      <c r="K45" s="134"/>
      <c r="L45" s="134"/>
      <c r="M45" s="135"/>
    </row>
    <row r="46" spans="2:13" x14ac:dyDescent="0.25">
      <c r="B46" s="137" t="s">
        <v>108</v>
      </c>
      <c r="C46" s="127">
        <v>0</v>
      </c>
      <c r="D46" s="138"/>
      <c r="E46" s="127">
        <v>0</v>
      </c>
      <c r="F46" s="138"/>
      <c r="G46" s="101">
        <v>0</v>
      </c>
      <c r="H46" s="103"/>
      <c r="I46" s="103">
        <v>0</v>
      </c>
      <c r="K46" s="134"/>
      <c r="L46" s="134"/>
      <c r="M46" s="135"/>
    </row>
    <row r="47" spans="2:13" x14ac:dyDescent="0.25">
      <c r="B47" s="137" t="s">
        <v>109</v>
      </c>
      <c r="C47" s="127">
        <v>0</v>
      </c>
      <c r="D47" s="138"/>
      <c r="E47" s="127">
        <v>0</v>
      </c>
      <c r="F47" s="138"/>
      <c r="G47" s="101">
        <v>0</v>
      </c>
      <c r="H47" s="103"/>
      <c r="I47" s="103">
        <v>0</v>
      </c>
      <c r="K47" s="134"/>
      <c r="L47" s="134"/>
      <c r="M47" s="135"/>
    </row>
    <row r="48" spans="2:13" x14ac:dyDescent="0.25">
      <c r="B48" s="137" t="s">
        <v>110</v>
      </c>
      <c r="C48" s="127">
        <v>0</v>
      </c>
      <c r="D48" s="138"/>
      <c r="E48" s="127">
        <v>0</v>
      </c>
      <c r="F48" s="138"/>
      <c r="G48" s="101">
        <v>0</v>
      </c>
      <c r="H48" s="103"/>
      <c r="I48" s="103">
        <v>0</v>
      </c>
      <c r="K48" s="134"/>
      <c r="L48" s="134"/>
      <c r="M48" s="135"/>
    </row>
    <row r="49" spans="2:13" x14ac:dyDescent="0.25">
      <c r="B49" s="137" t="s">
        <v>111</v>
      </c>
      <c r="C49" s="127">
        <v>0</v>
      </c>
      <c r="D49" s="138"/>
      <c r="E49" s="127">
        <v>0</v>
      </c>
      <c r="F49" s="138"/>
      <c r="G49" s="101">
        <v>0</v>
      </c>
      <c r="H49" s="103"/>
      <c r="I49" s="103">
        <v>0</v>
      </c>
      <c r="K49" s="134"/>
      <c r="L49" s="134"/>
      <c r="M49" s="135"/>
    </row>
    <row r="50" spans="2:13" x14ac:dyDescent="0.25">
      <c r="B50" s="140" t="s">
        <v>62</v>
      </c>
      <c r="C50" s="143"/>
      <c r="D50" s="142">
        <f>+SUM(C51:C56)</f>
        <v>0</v>
      </c>
      <c r="E50" s="143"/>
      <c r="F50" s="142">
        <f>+SUM(E51:E56)</f>
        <v>0</v>
      </c>
      <c r="G50" s="114"/>
      <c r="H50" s="115">
        <f>+F50/E99</f>
        <v>0</v>
      </c>
      <c r="I50" s="115">
        <v>0</v>
      </c>
      <c r="K50" s="134"/>
      <c r="L50" s="134"/>
      <c r="M50" s="135"/>
    </row>
    <row r="51" spans="2:13" x14ac:dyDescent="0.25">
      <c r="B51" s="137" t="s">
        <v>107</v>
      </c>
      <c r="C51" s="127">
        <v>0</v>
      </c>
      <c r="D51" s="138"/>
      <c r="E51" s="127">
        <v>0</v>
      </c>
      <c r="F51" s="138"/>
      <c r="G51" s="101">
        <v>0</v>
      </c>
      <c r="H51" s="103"/>
      <c r="I51" s="103">
        <v>0</v>
      </c>
      <c r="K51" s="134"/>
      <c r="L51" s="134"/>
      <c r="M51" s="135"/>
    </row>
    <row r="52" spans="2:13" x14ac:dyDescent="0.25">
      <c r="B52" s="137" t="s">
        <v>95</v>
      </c>
      <c r="C52" s="127">
        <v>0</v>
      </c>
      <c r="D52" s="138"/>
      <c r="E52" s="127">
        <v>0</v>
      </c>
      <c r="F52" s="138"/>
      <c r="G52" s="101">
        <v>0</v>
      </c>
      <c r="H52" s="103"/>
      <c r="I52" s="103">
        <v>0</v>
      </c>
      <c r="K52" s="134"/>
      <c r="L52" s="134"/>
      <c r="M52" s="135"/>
    </row>
    <row r="53" spans="2:13" x14ac:dyDescent="0.25">
      <c r="B53" s="137" t="s">
        <v>108</v>
      </c>
      <c r="C53" s="127">
        <v>0</v>
      </c>
      <c r="D53" s="138"/>
      <c r="E53" s="127">
        <v>0</v>
      </c>
      <c r="F53" s="138"/>
      <c r="G53" s="101">
        <v>0</v>
      </c>
      <c r="H53" s="103"/>
      <c r="I53" s="103">
        <v>0</v>
      </c>
      <c r="K53" s="134"/>
      <c r="L53" s="134"/>
      <c r="M53" s="135"/>
    </row>
    <row r="54" spans="2:13" x14ac:dyDescent="0.25">
      <c r="B54" s="137" t="s">
        <v>109</v>
      </c>
      <c r="C54" s="127">
        <v>0</v>
      </c>
      <c r="D54" s="138"/>
      <c r="E54" s="127">
        <v>0</v>
      </c>
      <c r="F54" s="138"/>
      <c r="G54" s="101">
        <v>0</v>
      </c>
      <c r="H54" s="103"/>
      <c r="I54" s="103">
        <v>0</v>
      </c>
      <c r="K54" s="134"/>
      <c r="L54" s="134"/>
      <c r="M54" s="135"/>
    </row>
    <row r="55" spans="2:13" x14ac:dyDescent="0.25">
      <c r="B55" s="137" t="s">
        <v>110</v>
      </c>
      <c r="C55" s="127">
        <v>0</v>
      </c>
      <c r="D55" s="138"/>
      <c r="E55" s="127">
        <v>0</v>
      </c>
      <c r="F55" s="138"/>
      <c r="G55" s="101">
        <v>0</v>
      </c>
      <c r="H55" s="103"/>
      <c r="I55" s="103">
        <v>0</v>
      </c>
      <c r="K55" s="134"/>
      <c r="L55" s="134"/>
      <c r="M55" s="135"/>
    </row>
    <row r="56" spans="2:13" x14ac:dyDescent="0.25">
      <c r="B56" s="137" t="s">
        <v>111</v>
      </c>
      <c r="C56" s="127">
        <v>0</v>
      </c>
      <c r="D56" s="138"/>
      <c r="E56" s="127">
        <v>0</v>
      </c>
      <c r="F56" s="138"/>
      <c r="G56" s="101">
        <v>0</v>
      </c>
      <c r="H56" s="103"/>
      <c r="I56" s="103">
        <v>0</v>
      </c>
      <c r="K56" s="134"/>
      <c r="L56" s="134"/>
      <c r="M56" s="135"/>
    </row>
    <row r="57" spans="2:13" x14ac:dyDescent="0.25">
      <c r="B57" s="140" t="s">
        <v>58</v>
      </c>
      <c r="C57" s="143"/>
      <c r="D57" s="142">
        <f>+SUM(C58:C63)</f>
        <v>21</v>
      </c>
      <c r="E57" s="143"/>
      <c r="F57" s="142">
        <f>+SUM(E58:E63)</f>
        <v>22</v>
      </c>
      <c r="G57" s="114"/>
      <c r="H57" s="115">
        <f>+F57/E99</f>
        <v>7.6124567474048443E-2</v>
      </c>
      <c r="I57" s="115">
        <f>+(F57-D57)/D57</f>
        <v>4.7619047619047616E-2</v>
      </c>
      <c r="K57" s="134"/>
      <c r="L57" s="134"/>
      <c r="M57" s="135"/>
    </row>
    <row r="58" spans="2:13" x14ac:dyDescent="0.25">
      <c r="B58" s="137" t="s">
        <v>107</v>
      </c>
      <c r="C58" s="127">
        <v>21</v>
      </c>
      <c r="D58" s="138"/>
      <c r="E58" s="127">
        <v>22</v>
      </c>
      <c r="F58" s="138"/>
      <c r="G58" s="101">
        <f>+E58/SUM(E58:E63)</f>
        <v>1</v>
      </c>
      <c r="H58" s="103"/>
      <c r="I58" s="103">
        <f>+(E58-C58)/C58</f>
        <v>4.7619047619047616E-2</v>
      </c>
      <c r="K58" s="134"/>
      <c r="L58" s="134"/>
      <c r="M58" s="135"/>
    </row>
    <row r="59" spans="2:13" x14ac:dyDescent="0.25">
      <c r="B59" s="137" t="s">
        <v>95</v>
      </c>
      <c r="C59" s="127">
        <v>0</v>
      </c>
      <c r="D59" s="138"/>
      <c r="E59" s="127">
        <v>0</v>
      </c>
      <c r="F59" s="138"/>
      <c r="G59" s="101">
        <f>+E59/SUM(E58:E63)</f>
        <v>0</v>
      </c>
      <c r="H59" s="103"/>
      <c r="I59" s="103">
        <v>0</v>
      </c>
      <c r="K59" s="134"/>
      <c r="L59" s="134"/>
      <c r="M59" s="135"/>
    </row>
    <row r="60" spans="2:13" x14ac:dyDescent="0.25">
      <c r="B60" s="137" t="s">
        <v>108</v>
      </c>
      <c r="C60" s="127">
        <v>0</v>
      </c>
      <c r="D60" s="138"/>
      <c r="E60" s="127">
        <v>0</v>
      </c>
      <c r="F60" s="138"/>
      <c r="G60" s="101">
        <f>+E60/SUM(E58:E63)</f>
        <v>0</v>
      </c>
      <c r="H60" s="103"/>
      <c r="I60" s="103">
        <v>0</v>
      </c>
      <c r="K60" s="134"/>
      <c r="L60" s="134"/>
      <c r="M60" s="135"/>
    </row>
    <row r="61" spans="2:13" x14ac:dyDescent="0.25">
      <c r="B61" s="137" t="s">
        <v>109</v>
      </c>
      <c r="C61" s="127">
        <v>0</v>
      </c>
      <c r="D61" s="138"/>
      <c r="E61" s="127">
        <v>0</v>
      </c>
      <c r="F61" s="138"/>
      <c r="G61" s="101">
        <f>+E61/SUM(E58:E63)</f>
        <v>0</v>
      </c>
      <c r="H61" s="103"/>
      <c r="I61" s="103">
        <v>0</v>
      </c>
      <c r="K61" s="134"/>
      <c r="L61" s="134"/>
      <c r="M61" s="135"/>
    </row>
    <row r="62" spans="2:13" x14ac:dyDescent="0.25">
      <c r="B62" s="137" t="s">
        <v>110</v>
      </c>
      <c r="C62" s="127">
        <v>0</v>
      </c>
      <c r="D62" s="138"/>
      <c r="E62" s="127">
        <v>0</v>
      </c>
      <c r="F62" s="138"/>
      <c r="G62" s="101">
        <f>+E62/SUM(E58:E63)</f>
        <v>0</v>
      </c>
      <c r="H62" s="103"/>
      <c r="I62" s="103">
        <v>0</v>
      </c>
      <c r="K62" s="134"/>
      <c r="L62" s="134"/>
      <c r="M62" s="135"/>
    </row>
    <row r="63" spans="2:13" x14ac:dyDescent="0.25">
      <c r="B63" s="137" t="s">
        <v>111</v>
      </c>
      <c r="C63" s="127">
        <v>0</v>
      </c>
      <c r="D63" s="138"/>
      <c r="E63" s="127">
        <v>0</v>
      </c>
      <c r="F63" s="138"/>
      <c r="G63" s="101">
        <f>+E63/SUM(E58:E63)</f>
        <v>0</v>
      </c>
      <c r="H63" s="103"/>
      <c r="I63" s="103">
        <v>0</v>
      </c>
      <c r="K63" s="134"/>
      <c r="L63" s="134"/>
      <c r="M63" s="135"/>
    </row>
    <row r="64" spans="2:13" x14ac:dyDescent="0.25">
      <c r="B64" s="140" t="s">
        <v>59</v>
      </c>
      <c r="C64" s="143"/>
      <c r="D64" s="142">
        <f>+SUM(C65:C70)</f>
        <v>0</v>
      </c>
      <c r="E64" s="143"/>
      <c r="F64" s="142">
        <f>+SUM(E65:E70)</f>
        <v>0</v>
      </c>
      <c r="G64" s="114"/>
      <c r="H64" s="115">
        <f>+F64/E99</f>
        <v>0</v>
      </c>
      <c r="I64" s="115">
        <v>0</v>
      </c>
      <c r="K64" s="134"/>
      <c r="L64" s="134"/>
      <c r="M64" s="135"/>
    </row>
    <row r="65" spans="2:13" x14ac:dyDescent="0.25">
      <c r="B65" s="137" t="s">
        <v>107</v>
      </c>
      <c r="C65" s="127">
        <v>0</v>
      </c>
      <c r="D65" s="138"/>
      <c r="E65" s="127">
        <v>0</v>
      </c>
      <c r="F65" s="138"/>
      <c r="G65" s="101">
        <v>0</v>
      </c>
      <c r="H65" s="103"/>
      <c r="I65" s="103">
        <v>0</v>
      </c>
      <c r="K65" s="134"/>
      <c r="L65" s="134"/>
      <c r="M65" s="135"/>
    </row>
    <row r="66" spans="2:13" x14ac:dyDescent="0.25">
      <c r="B66" s="137" t="s">
        <v>95</v>
      </c>
      <c r="C66" s="127">
        <v>0</v>
      </c>
      <c r="D66" s="138"/>
      <c r="E66" s="127">
        <v>0</v>
      </c>
      <c r="F66" s="138"/>
      <c r="G66" s="101">
        <v>0</v>
      </c>
      <c r="H66" s="103"/>
      <c r="I66" s="103">
        <v>0</v>
      </c>
      <c r="K66" s="134"/>
      <c r="L66" s="134"/>
      <c r="M66" s="135"/>
    </row>
    <row r="67" spans="2:13" x14ac:dyDescent="0.25">
      <c r="B67" s="137" t="s">
        <v>108</v>
      </c>
      <c r="C67" s="127">
        <v>0</v>
      </c>
      <c r="D67" s="138"/>
      <c r="E67" s="127">
        <v>0</v>
      </c>
      <c r="F67" s="138"/>
      <c r="G67" s="101">
        <v>0</v>
      </c>
      <c r="H67" s="103"/>
      <c r="I67" s="103">
        <v>0</v>
      </c>
      <c r="K67" s="134"/>
      <c r="L67" s="134"/>
      <c r="M67" s="135"/>
    </row>
    <row r="68" spans="2:13" x14ac:dyDescent="0.25">
      <c r="B68" s="137" t="s">
        <v>109</v>
      </c>
      <c r="C68" s="127">
        <v>0</v>
      </c>
      <c r="D68" s="138"/>
      <c r="E68" s="127">
        <v>0</v>
      </c>
      <c r="F68" s="138"/>
      <c r="G68" s="101">
        <v>0</v>
      </c>
      <c r="H68" s="103"/>
      <c r="I68" s="103">
        <v>0</v>
      </c>
      <c r="K68" s="134"/>
      <c r="L68" s="134"/>
      <c r="M68" s="135"/>
    </row>
    <row r="69" spans="2:13" x14ac:dyDescent="0.25">
      <c r="B69" s="137" t="s">
        <v>110</v>
      </c>
      <c r="C69" s="127">
        <v>0</v>
      </c>
      <c r="D69" s="138"/>
      <c r="E69" s="127">
        <v>0</v>
      </c>
      <c r="F69" s="138"/>
      <c r="G69" s="101">
        <v>0</v>
      </c>
      <c r="H69" s="103"/>
      <c r="I69" s="103">
        <v>0</v>
      </c>
      <c r="K69" s="134"/>
      <c r="L69" s="134"/>
      <c r="M69" s="135"/>
    </row>
    <row r="70" spans="2:13" x14ac:dyDescent="0.25">
      <c r="B70" s="137" t="s">
        <v>111</v>
      </c>
      <c r="C70" s="127">
        <v>0</v>
      </c>
      <c r="D70" s="138"/>
      <c r="E70" s="127">
        <v>0</v>
      </c>
      <c r="F70" s="138"/>
      <c r="G70" s="101">
        <v>0</v>
      </c>
      <c r="H70" s="103"/>
      <c r="I70" s="103">
        <v>0</v>
      </c>
      <c r="K70" s="134"/>
      <c r="L70" s="134"/>
      <c r="M70" s="135"/>
    </row>
    <row r="71" spans="2:13" x14ac:dyDescent="0.25">
      <c r="B71" s="140" t="s">
        <v>81</v>
      </c>
      <c r="C71" s="143"/>
      <c r="D71" s="142">
        <f>+SUM(C72:C77)</f>
        <v>0</v>
      </c>
      <c r="E71" s="143"/>
      <c r="F71" s="142">
        <f>+SUM(E72:E77)</f>
        <v>0</v>
      </c>
      <c r="G71" s="114"/>
      <c r="H71" s="115">
        <f>+F71/E99</f>
        <v>0</v>
      </c>
      <c r="I71" s="115">
        <v>0</v>
      </c>
      <c r="K71" s="134"/>
      <c r="L71" s="134"/>
      <c r="M71" s="135"/>
    </row>
    <row r="72" spans="2:13" x14ac:dyDescent="0.25">
      <c r="B72" s="137" t="s">
        <v>107</v>
      </c>
      <c r="C72" s="127">
        <v>0</v>
      </c>
      <c r="D72" s="138"/>
      <c r="E72" s="127">
        <v>0</v>
      </c>
      <c r="F72" s="138"/>
      <c r="G72" s="101">
        <v>0</v>
      </c>
      <c r="H72" s="103"/>
      <c r="I72" s="103">
        <v>0</v>
      </c>
      <c r="K72" s="134"/>
      <c r="L72" s="134"/>
      <c r="M72" s="135"/>
    </row>
    <row r="73" spans="2:13" x14ac:dyDescent="0.25">
      <c r="B73" s="137" t="s">
        <v>95</v>
      </c>
      <c r="C73" s="127">
        <v>0</v>
      </c>
      <c r="D73" s="138"/>
      <c r="E73" s="127">
        <v>0</v>
      </c>
      <c r="F73" s="138"/>
      <c r="G73" s="101">
        <v>0</v>
      </c>
      <c r="H73" s="103"/>
      <c r="I73" s="103">
        <v>0</v>
      </c>
      <c r="K73" s="134"/>
      <c r="L73" s="134"/>
      <c r="M73" s="135"/>
    </row>
    <row r="74" spans="2:13" x14ac:dyDescent="0.25">
      <c r="B74" s="137" t="s">
        <v>108</v>
      </c>
      <c r="C74" s="127">
        <v>0</v>
      </c>
      <c r="D74" s="138"/>
      <c r="E74" s="127">
        <v>0</v>
      </c>
      <c r="F74" s="138"/>
      <c r="G74" s="101">
        <v>0</v>
      </c>
      <c r="H74" s="103"/>
      <c r="I74" s="103">
        <v>0</v>
      </c>
      <c r="K74" s="134"/>
      <c r="L74" s="134"/>
      <c r="M74" s="135"/>
    </row>
    <row r="75" spans="2:13" x14ac:dyDescent="0.25">
      <c r="B75" s="137" t="s">
        <v>109</v>
      </c>
      <c r="C75" s="127">
        <v>0</v>
      </c>
      <c r="D75" s="138"/>
      <c r="E75" s="127">
        <v>0</v>
      </c>
      <c r="F75" s="138"/>
      <c r="G75" s="101">
        <v>0</v>
      </c>
      <c r="H75" s="103"/>
      <c r="I75" s="103">
        <v>0</v>
      </c>
      <c r="K75" s="134"/>
      <c r="L75" s="134"/>
      <c r="M75" s="135"/>
    </row>
    <row r="76" spans="2:13" x14ac:dyDescent="0.25">
      <c r="B76" s="137" t="s">
        <v>110</v>
      </c>
      <c r="C76" s="127">
        <v>0</v>
      </c>
      <c r="D76" s="138"/>
      <c r="E76" s="127">
        <v>0</v>
      </c>
      <c r="F76" s="138"/>
      <c r="G76" s="101">
        <v>0</v>
      </c>
      <c r="H76" s="103"/>
      <c r="I76" s="103">
        <v>0</v>
      </c>
      <c r="K76" s="134"/>
      <c r="L76" s="134"/>
      <c r="M76" s="135"/>
    </row>
    <row r="77" spans="2:13" x14ac:dyDescent="0.25">
      <c r="B77" s="137" t="s">
        <v>111</v>
      </c>
      <c r="C77" s="127">
        <v>0</v>
      </c>
      <c r="D77" s="138"/>
      <c r="E77" s="127">
        <v>0</v>
      </c>
      <c r="F77" s="138"/>
      <c r="G77" s="101">
        <v>0</v>
      </c>
      <c r="H77" s="103"/>
      <c r="I77" s="103">
        <v>0</v>
      </c>
      <c r="K77" s="134"/>
      <c r="L77" s="134"/>
      <c r="M77" s="135"/>
    </row>
    <row r="78" spans="2:13" x14ac:dyDescent="0.25">
      <c r="B78" s="140" t="s">
        <v>51</v>
      </c>
      <c r="C78" s="143"/>
      <c r="D78" s="142">
        <f>+SUM(C79:C84)</f>
        <v>0</v>
      </c>
      <c r="E78" s="143"/>
      <c r="F78" s="142">
        <f>+SUM(E79:E84)</f>
        <v>0</v>
      </c>
      <c r="G78" s="114"/>
      <c r="H78" s="115">
        <f>+F78/E99</f>
        <v>0</v>
      </c>
      <c r="I78" s="115">
        <v>0</v>
      </c>
      <c r="K78" s="134"/>
      <c r="L78" s="134"/>
      <c r="M78" s="135"/>
    </row>
    <row r="79" spans="2:13" x14ac:dyDescent="0.25">
      <c r="B79" s="137" t="s">
        <v>107</v>
      </c>
      <c r="C79" s="127">
        <v>0</v>
      </c>
      <c r="D79" s="138"/>
      <c r="E79" s="127">
        <v>0</v>
      </c>
      <c r="F79" s="138"/>
      <c r="G79" s="101">
        <v>0</v>
      </c>
      <c r="H79" s="103"/>
      <c r="I79" s="103">
        <v>0</v>
      </c>
      <c r="K79" s="134"/>
      <c r="L79" s="134"/>
      <c r="M79" s="135"/>
    </row>
    <row r="80" spans="2:13" x14ac:dyDescent="0.25">
      <c r="B80" s="137" t="s">
        <v>95</v>
      </c>
      <c r="C80" s="127">
        <v>0</v>
      </c>
      <c r="D80" s="138"/>
      <c r="E80" s="127">
        <v>0</v>
      </c>
      <c r="F80" s="138"/>
      <c r="G80" s="101">
        <v>0</v>
      </c>
      <c r="H80" s="103"/>
      <c r="I80" s="103">
        <v>0</v>
      </c>
      <c r="K80" s="134"/>
      <c r="L80" s="134"/>
      <c r="M80" s="135"/>
    </row>
    <row r="81" spans="2:13" x14ac:dyDescent="0.25">
      <c r="B81" s="137" t="s">
        <v>108</v>
      </c>
      <c r="C81" s="127">
        <v>0</v>
      </c>
      <c r="D81" s="138"/>
      <c r="E81" s="127">
        <v>0</v>
      </c>
      <c r="F81" s="138"/>
      <c r="G81" s="101">
        <v>0</v>
      </c>
      <c r="H81" s="103"/>
      <c r="I81" s="103">
        <v>0</v>
      </c>
      <c r="K81" s="134"/>
      <c r="L81" s="134"/>
      <c r="M81" s="135"/>
    </row>
    <row r="82" spans="2:13" x14ac:dyDescent="0.25">
      <c r="B82" s="137" t="s">
        <v>109</v>
      </c>
      <c r="C82" s="127">
        <v>0</v>
      </c>
      <c r="D82" s="138"/>
      <c r="E82" s="127">
        <v>0</v>
      </c>
      <c r="F82" s="138"/>
      <c r="G82" s="101">
        <v>0</v>
      </c>
      <c r="H82" s="103"/>
      <c r="I82" s="103">
        <v>0</v>
      </c>
      <c r="K82" s="134"/>
      <c r="L82" s="134"/>
      <c r="M82" s="135"/>
    </row>
    <row r="83" spans="2:13" x14ac:dyDescent="0.25">
      <c r="B83" s="137" t="s">
        <v>110</v>
      </c>
      <c r="C83" s="127">
        <v>0</v>
      </c>
      <c r="D83" s="138"/>
      <c r="E83" s="127">
        <v>0</v>
      </c>
      <c r="F83" s="138"/>
      <c r="G83" s="101">
        <v>0</v>
      </c>
      <c r="H83" s="103"/>
      <c r="I83" s="103">
        <v>0</v>
      </c>
      <c r="K83" s="134"/>
      <c r="L83" s="134"/>
      <c r="M83" s="135"/>
    </row>
    <row r="84" spans="2:13" x14ac:dyDescent="0.25">
      <c r="B84" s="137" t="s">
        <v>111</v>
      </c>
      <c r="C84" s="127">
        <v>0</v>
      </c>
      <c r="D84" s="138"/>
      <c r="E84" s="127">
        <v>0</v>
      </c>
      <c r="F84" s="138"/>
      <c r="G84" s="101">
        <v>0</v>
      </c>
      <c r="H84" s="103"/>
      <c r="I84" s="103">
        <v>0</v>
      </c>
      <c r="K84" s="134"/>
      <c r="L84" s="134"/>
      <c r="M84" s="135"/>
    </row>
    <row r="85" spans="2:13" x14ac:dyDescent="0.25">
      <c r="B85" s="140" t="s">
        <v>63</v>
      </c>
      <c r="C85" s="143"/>
      <c r="D85" s="142">
        <f>+SUM(C86:C91)</f>
        <v>0</v>
      </c>
      <c r="E85" s="143"/>
      <c r="F85" s="142">
        <f>+SUM(E86:E91)</f>
        <v>0</v>
      </c>
      <c r="G85" s="114"/>
      <c r="H85" s="115">
        <f>+F85/E99</f>
        <v>0</v>
      </c>
      <c r="I85" s="115">
        <v>0</v>
      </c>
      <c r="K85" s="134"/>
      <c r="L85" s="134"/>
      <c r="M85" s="135"/>
    </row>
    <row r="86" spans="2:13" x14ac:dyDescent="0.25">
      <c r="B86" s="137" t="s">
        <v>107</v>
      </c>
      <c r="C86" s="127">
        <v>0</v>
      </c>
      <c r="D86" s="138"/>
      <c r="E86" s="127">
        <v>0</v>
      </c>
      <c r="F86" s="138"/>
      <c r="G86" s="101">
        <v>0</v>
      </c>
      <c r="H86" s="103"/>
      <c r="I86" s="103">
        <v>0</v>
      </c>
      <c r="K86" s="134"/>
      <c r="L86" s="134"/>
      <c r="M86" s="135"/>
    </row>
    <row r="87" spans="2:13" x14ac:dyDescent="0.25">
      <c r="B87" s="137" t="s">
        <v>95</v>
      </c>
      <c r="C87" s="127">
        <v>0</v>
      </c>
      <c r="D87" s="138"/>
      <c r="E87" s="127">
        <v>0</v>
      </c>
      <c r="F87" s="138"/>
      <c r="G87" s="101">
        <v>0</v>
      </c>
      <c r="H87" s="103"/>
      <c r="I87" s="103">
        <v>0</v>
      </c>
      <c r="K87" s="134"/>
      <c r="L87" s="134"/>
      <c r="M87" s="135"/>
    </row>
    <row r="88" spans="2:13" x14ac:dyDescent="0.25">
      <c r="B88" s="137" t="s">
        <v>108</v>
      </c>
      <c r="C88" s="127">
        <v>0</v>
      </c>
      <c r="D88" s="138"/>
      <c r="E88" s="127">
        <v>0</v>
      </c>
      <c r="F88" s="138"/>
      <c r="G88" s="101">
        <v>0</v>
      </c>
      <c r="H88" s="103"/>
      <c r="I88" s="103">
        <v>0</v>
      </c>
      <c r="K88" s="134"/>
      <c r="L88" s="134"/>
      <c r="M88" s="135"/>
    </row>
    <row r="89" spans="2:13" x14ac:dyDescent="0.25">
      <c r="B89" s="137" t="s">
        <v>109</v>
      </c>
      <c r="C89" s="127">
        <v>0</v>
      </c>
      <c r="D89" s="138"/>
      <c r="E89" s="127">
        <v>0</v>
      </c>
      <c r="F89" s="138"/>
      <c r="G89" s="101">
        <v>0</v>
      </c>
      <c r="H89" s="103"/>
      <c r="I89" s="103">
        <v>0</v>
      </c>
      <c r="K89" s="134"/>
      <c r="L89" s="134"/>
      <c r="M89" s="135"/>
    </row>
    <row r="90" spans="2:13" x14ac:dyDescent="0.25">
      <c r="B90" s="137" t="s">
        <v>110</v>
      </c>
      <c r="C90" s="127">
        <v>0</v>
      </c>
      <c r="D90" s="138"/>
      <c r="E90" s="127">
        <v>0</v>
      </c>
      <c r="F90" s="138"/>
      <c r="G90" s="101">
        <v>0</v>
      </c>
      <c r="H90" s="103"/>
      <c r="I90" s="103">
        <v>0</v>
      </c>
      <c r="K90" s="134"/>
      <c r="L90" s="134"/>
      <c r="M90" s="135"/>
    </row>
    <row r="91" spans="2:13" x14ac:dyDescent="0.25">
      <c r="B91" s="137" t="s">
        <v>111</v>
      </c>
      <c r="C91" s="127">
        <v>0</v>
      </c>
      <c r="D91" s="138"/>
      <c r="E91" s="127">
        <v>0</v>
      </c>
      <c r="F91" s="138"/>
      <c r="G91" s="101">
        <v>0</v>
      </c>
      <c r="H91" s="103"/>
      <c r="I91" s="103">
        <v>0</v>
      </c>
      <c r="K91" s="134"/>
      <c r="L91" s="134"/>
      <c r="M91" s="135"/>
    </row>
    <row r="92" spans="2:13" x14ac:dyDescent="0.25">
      <c r="B92" s="140" t="s">
        <v>60</v>
      </c>
      <c r="C92" s="143"/>
      <c r="D92" s="142">
        <f>+SUM(C93:C98)</f>
        <v>1</v>
      </c>
      <c r="E92" s="143"/>
      <c r="F92" s="142">
        <f>+SUM(E93:E98)</f>
        <v>3</v>
      </c>
      <c r="G92" s="114"/>
      <c r="H92" s="115">
        <f>+F92/E99</f>
        <v>1.0380622837370242E-2</v>
      </c>
      <c r="I92" s="115">
        <f>+(F92-D92)/D92</f>
        <v>2</v>
      </c>
      <c r="K92" s="134"/>
      <c r="L92" s="134"/>
      <c r="M92" s="135"/>
    </row>
    <row r="93" spans="2:13" x14ac:dyDescent="0.25">
      <c r="B93" s="137" t="s">
        <v>107</v>
      </c>
      <c r="C93" s="127">
        <v>1</v>
      </c>
      <c r="D93" s="138"/>
      <c r="E93" s="127">
        <v>3</v>
      </c>
      <c r="F93" s="138"/>
      <c r="G93" s="101">
        <f>+E93/SUM(E93:E98)</f>
        <v>1</v>
      </c>
      <c r="H93" s="103"/>
      <c r="I93" s="103">
        <f t="shared" ref="I93:I99" si="1">+(E93-C93)/C93</f>
        <v>2</v>
      </c>
      <c r="K93" s="134"/>
      <c r="L93" s="134"/>
      <c r="M93" s="135"/>
    </row>
    <row r="94" spans="2:13" x14ac:dyDescent="0.25">
      <c r="B94" s="137" t="s">
        <v>95</v>
      </c>
      <c r="C94" s="139">
        <v>0</v>
      </c>
      <c r="D94" s="138"/>
      <c r="E94" s="139">
        <v>0</v>
      </c>
      <c r="F94" s="138"/>
      <c r="G94" s="101">
        <f>+E94/SUM(E93:E98)</f>
        <v>0</v>
      </c>
      <c r="H94" s="103"/>
      <c r="I94" s="103">
        <v>0</v>
      </c>
      <c r="K94" s="134"/>
      <c r="L94" s="134"/>
      <c r="M94" s="135"/>
    </row>
    <row r="95" spans="2:13" x14ac:dyDescent="0.25">
      <c r="B95" s="137" t="s">
        <v>108</v>
      </c>
      <c r="C95" s="139">
        <v>0</v>
      </c>
      <c r="D95" s="138"/>
      <c r="E95" s="139">
        <v>0</v>
      </c>
      <c r="F95" s="138"/>
      <c r="G95" s="101">
        <f>+E95/SUM(E93:E98)</f>
        <v>0</v>
      </c>
      <c r="H95" s="103"/>
      <c r="I95" s="103">
        <v>0</v>
      </c>
      <c r="K95" s="134"/>
      <c r="L95" s="134"/>
      <c r="M95" s="135"/>
    </row>
    <row r="96" spans="2:13" x14ac:dyDescent="0.25">
      <c r="B96" s="137" t="s">
        <v>109</v>
      </c>
      <c r="C96" s="139">
        <v>0</v>
      </c>
      <c r="D96" s="138"/>
      <c r="E96" s="139">
        <v>0</v>
      </c>
      <c r="F96" s="138"/>
      <c r="G96" s="101">
        <f>+E96/SUM(E93:E98)</f>
        <v>0</v>
      </c>
      <c r="H96" s="103"/>
      <c r="I96" s="103">
        <v>0</v>
      </c>
      <c r="K96" s="134"/>
      <c r="L96" s="134"/>
      <c r="M96" s="135"/>
    </row>
    <row r="97" spans="2:13" x14ac:dyDescent="0.25">
      <c r="B97" s="144" t="s">
        <v>110</v>
      </c>
      <c r="C97" s="145">
        <v>0</v>
      </c>
      <c r="D97" s="138"/>
      <c r="E97" s="145">
        <v>0</v>
      </c>
      <c r="F97" s="138"/>
      <c r="G97" s="101">
        <f>+E97/SUM(E93:E98)</f>
        <v>0</v>
      </c>
      <c r="H97" s="103"/>
      <c r="I97" s="103">
        <v>0</v>
      </c>
      <c r="K97" s="134"/>
      <c r="L97" s="134"/>
      <c r="M97" s="135"/>
    </row>
    <row r="98" spans="2:13" ht="15.75" thickBot="1" x14ac:dyDescent="0.3">
      <c r="B98" s="147" t="s">
        <v>111</v>
      </c>
      <c r="C98" s="148">
        <v>0</v>
      </c>
      <c r="D98" s="146"/>
      <c r="E98" s="148">
        <v>0</v>
      </c>
      <c r="F98" s="146"/>
      <c r="G98" s="101">
        <f>+E98/SUM(E93:E98)</f>
        <v>0</v>
      </c>
      <c r="H98" s="103"/>
      <c r="I98" s="103">
        <v>0</v>
      </c>
      <c r="K98" s="134"/>
      <c r="L98" s="134"/>
      <c r="M98" s="135"/>
    </row>
    <row r="99" spans="2:13" ht="15.75" thickBot="1" x14ac:dyDescent="0.3">
      <c r="B99" s="149" t="s">
        <v>38</v>
      </c>
      <c r="C99" s="250">
        <f>+D92+D85+D78+D71+D64+D57+D50+D43+D36+D29+D22+D15+D8</f>
        <v>287</v>
      </c>
      <c r="D99" s="251">
        <f>SUM(D8:D92)</f>
        <v>287</v>
      </c>
      <c r="E99" s="250">
        <f>+F92+F85+F78+F71+F64+F57+F50+F43+F36+F29+F22+F15+F8</f>
        <v>289</v>
      </c>
      <c r="F99" s="251">
        <f>SUM(F8:F92)</f>
        <v>289</v>
      </c>
      <c r="G99" s="252">
        <f>+H92+H85+H78+H71+H64+H57+H50+H43+H36+H29+H22+H15+H8</f>
        <v>0.99999999999999989</v>
      </c>
      <c r="H99" s="253">
        <f>SUM(H8:H92)</f>
        <v>1</v>
      </c>
      <c r="I99" s="150">
        <f t="shared" si="1"/>
        <v>6.9686411149825784E-3</v>
      </c>
      <c r="K99" s="134"/>
      <c r="L99" s="134"/>
      <c r="M99" s="135"/>
    </row>
    <row r="100" spans="2:13" x14ac:dyDescent="0.25">
      <c r="B100" s="31" t="s">
        <v>39</v>
      </c>
    </row>
    <row r="101" spans="2:13" x14ac:dyDescent="0.25">
      <c r="B101" s="31" t="s">
        <v>40</v>
      </c>
    </row>
    <row r="102" spans="2:13" x14ac:dyDescent="0.25">
      <c r="B102" s="32" t="s">
        <v>66</v>
      </c>
    </row>
  </sheetData>
  <mergeCells count="12">
    <mergeCell ref="C99:D99"/>
    <mergeCell ref="E99:F99"/>
    <mergeCell ref="G99:H99"/>
    <mergeCell ref="B2:I2"/>
    <mergeCell ref="B3:I3"/>
    <mergeCell ref="B4:I4"/>
    <mergeCell ref="B5:B7"/>
    <mergeCell ref="C5:I5"/>
    <mergeCell ref="C6:D6"/>
    <mergeCell ref="E6:F6"/>
    <mergeCell ref="G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1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19A1-BD26-4563-AF77-EB6AB673B7CB}">
  <sheetPr>
    <pageSetUpPr fitToPage="1"/>
  </sheetPr>
  <dimension ref="A1:T24"/>
  <sheetViews>
    <sheetView showWhiteSpace="0" zoomScale="80" zoomScaleNormal="80" zoomScaleSheetLayoutView="80" zoomScalePageLayoutView="50" workbookViewId="0">
      <selection activeCell="C8" sqref="C8"/>
    </sheetView>
  </sheetViews>
  <sheetFormatPr baseColWidth="10" defaultColWidth="11.42578125" defaultRowHeight="15" x14ac:dyDescent="0.25"/>
  <cols>
    <col min="1" max="1" width="4.28515625" style="5" customWidth="1"/>
    <col min="2" max="2" width="6.42578125" style="5" customWidth="1"/>
    <col min="3" max="3" width="14.85546875" style="5" bestFit="1" customWidth="1"/>
    <col min="4" max="7" width="11.42578125" style="5" bestFit="1" customWidth="1"/>
    <col min="8" max="11" width="10.85546875" style="5" customWidth="1"/>
    <col min="12" max="15" width="11.42578125" style="5" bestFit="1" customWidth="1"/>
    <col min="16" max="19" width="10.85546875" style="5" customWidth="1"/>
    <col min="20" max="20" width="4.5703125" style="5" customWidth="1"/>
    <col min="21" max="16384" width="11.42578125" style="5"/>
  </cols>
  <sheetData>
    <row r="1" spans="1:20" ht="66.75" customHeight="1" x14ac:dyDescent="0.25">
      <c r="A1" s="1"/>
      <c r="B1" s="1"/>
      <c r="C1" s="2"/>
      <c r="D1" s="3"/>
      <c r="E1" s="3"/>
      <c r="F1" s="3"/>
      <c r="G1" s="3"/>
      <c r="H1" s="4"/>
      <c r="J1" s="80"/>
      <c r="K1" s="3"/>
      <c r="L1" s="3"/>
      <c r="M1" s="3"/>
      <c r="N1" s="3"/>
      <c r="O1" s="3"/>
      <c r="P1" s="4"/>
      <c r="Q1" s="4"/>
      <c r="R1" s="4"/>
      <c r="T1" s="152"/>
    </row>
    <row r="2" spans="1:20" ht="15" customHeight="1" x14ac:dyDescent="0.25">
      <c r="B2" s="153"/>
      <c r="C2" s="214" t="s">
        <v>112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152"/>
    </row>
    <row r="3" spans="1:20" ht="27.75" customHeight="1" x14ac:dyDescent="0.25">
      <c r="B3" s="154"/>
      <c r="C3" s="226" t="s">
        <v>113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152"/>
    </row>
    <row r="4" spans="1:20" ht="15" customHeight="1" thickBot="1" x14ac:dyDescent="0.3">
      <c r="B4" s="154"/>
      <c r="C4" s="193" t="s">
        <v>30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52"/>
    </row>
    <row r="5" spans="1:20" ht="26.25" customHeight="1" x14ac:dyDescent="0.25">
      <c r="B5" s="218" t="s">
        <v>43</v>
      </c>
      <c r="C5" s="220" t="s">
        <v>44</v>
      </c>
      <c r="D5" s="268">
        <v>2020</v>
      </c>
      <c r="E5" s="269"/>
      <c r="F5" s="272">
        <v>2021</v>
      </c>
      <c r="G5" s="273"/>
      <c r="H5" s="272" t="s">
        <v>33</v>
      </c>
      <c r="I5" s="273"/>
      <c r="J5" s="272" t="s">
        <v>34</v>
      </c>
      <c r="K5" s="273"/>
      <c r="L5" s="222" t="s">
        <v>114</v>
      </c>
      <c r="M5" s="223"/>
      <c r="N5" s="223"/>
      <c r="O5" s="223"/>
      <c r="P5" s="223"/>
      <c r="Q5" s="223"/>
      <c r="R5" s="223"/>
      <c r="S5" s="225"/>
      <c r="T5" s="152"/>
    </row>
    <row r="6" spans="1:20" ht="26.25" customHeight="1" thickBot="1" x14ac:dyDescent="0.3">
      <c r="B6" s="267"/>
      <c r="C6" s="242"/>
      <c r="D6" s="270"/>
      <c r="E6" s="271"/>
      <c r="F6" s="274"/>
      <c r="G6" s="275"/>
      <c r="H6" s="274"/>
      <c r="I6" s="275"/>
      <c r="J6" s="274"/>
      <c r="K6" s="275"/>
      <c r="L6" s="262">
        <v>2020</v>
      </c>
      <c r="M6" s="263"/>
      <c r="N6" s="262">
        <v>2021</v>
      </c>
      <c r="O6" s="263"/>
      <c r="P6" s="264" t="s">
        <v>33</v>
      </c>
      <c r="Q6" s="265"/>
      <c r="R6" s="264" t="s">
        <v>34</v>
      </c>
      <c r="S6" s="266"/>
      <c r="T6" s="152"/>
    </row>
    <row r="7" spans="1:20" ht="26.25" customHeight="1" thickBot="1" x14ac:dyDescent="0.3">
      <c r="B7" s="219"/>
      <c r="C7" s="221"/>
      <c r="D7" s="155" t="s">
        <v>115</v>
      </c>
      <c r="E7" s="155" t="s">
        <v>116</v>
      </c>
      <c r="F7" s="155" t="s">
        <v>115</v>
      </c>
      <c r="G7" s="155" t="s">
        <v>116</v>
      </c>
      <c r="H7" s="39" t="s">
        <v>115</v>
      </c>
      <c r="I7" s="39" t="s">
        <v>116</v>
      </c>
      <c r="J7" s="39" t="s">
        <v>115</v>
      </c>
      <c r="K7" s="39" t="s">
        <v>116</v>
      </c>
      <c r="L7" s="39" t="s">
        <v>115</v>
      </c>
      <c r="M7" s="39" t="s">
        <v>116</v>
      </c>
      <c r="N7" s="39" t="s">
        <v>115</v>
      </c>
      <c r="O7" s="39" t="s">
        <v>116</v>
      </c>
      <c r="P7" s="39" t="s">
        <v>115</v>
      </c>
      <c r="Q7" s="39" t="s">
        <v>116</v>
      </c>
      <c r="R7" s="39" t="s">
        <v>115</v>
      </c>
      <c r="S7" s="41" t="s">
        <v>116</v>
      </c>
      <c r="T7" s="152"/>
    </row>
    <row r="8" spans="1:20" ht="15" customHeight="1" x14ac:dyDescent="0.25">
      <c r="B8" s="208" t="s">
        <v>48</v>
      </c>
      <c r="C8" s="42" t="s">
        <v>49</v>
      </c>
      <c r="D8" s="156">
        <v>754498.24</v>
      </c>
      <c r="E8" s="157">
        <v>226641.6</v>
      </c>
      <c r="F8" s="157">
        <v>691108.16000000015</v>
      </c>
      <c r="G8" s="158">
        <v>72896.84</v>
      </c>
      <c r="H8" s="159">
        <f>+F8/F21</f>
        <v>0.24526389512155611</v>
      </c>
      <c r="I8" s="160">
        <f>+G8/G21</f>
        <v>1.0599240392938405E-2</v>
      </c>
      <c r="J8" s="49">
        <f>+(F8-D8)/D8</f>
        <v>-8.4016206585186784E-2</v>
      </c>
      <c r="K8" s="49">
        <f>+(G8-E8)/E8</f>
        <v>-0.67836072459777907</v>
      </c>
      <c r="L8" s="259">
        <f>+SUM(D8:D11)</f>
        <v>754498.24</v>
      </c>
      <c r="M8" s="259">
        <f t="shared" ref="M8" si="0">+SUM(E8:E11)</f>
        <v>232325.1</v>
      </c>
      <c r="N8" s="259">
        <f t="shared" ref="N8:O8" si="1">+SUM(F8:F11)</f>
        <v>691108.16000000015</v>
      </c>
      <c r="O8" s="259">
        <f t="shared" si="1"/>
        <v>72896.84</v>
      </c>
      <c r="P8" s="204">
        <f>+N8/N21</f>
        <v>0.24526389512155605</v>
      </c>
      <c r="Q8" s="204">
        <f>+O8/O21</f>
        <v>1.0599240392938405E-2</v>
      </c>
      <c r="R8" s="204">
        <f>+(N8-L8)/L8</f>
        <v>-8.4016206585186784E-2</v>
      </c>
      <c r="S8" s="206">
        <f>+(O8-M8)/M8</f>
        <v>-0.68622916766203912</v>
      </c>
      <c r="T8" s="152"/>
    </row>
    <row r="9" spans="1:20" ht="15" customHeight="1" x14ac:dyDescent="0.25">
      <c r="B9" s="209"/>
      <c r="C9" s="45" t="s">
        <v>50</v>
      </c>
      <c r="D9" s="161">
        <v>0</v>
      </c>
      <c r="E9" s="162">
        <v>5683.5</v>
      </c>
      <c r="F9" s="162">
        <v>0</v>
      </c>
      <c r="G9" s="163">
        <v>0</v>
      </c>
      <c r="H9" s="164">
        <f>+F9/F21</f>
        <v>0</v>
      </c>
      <c r="I9" s="160">
        <f>+G9/G21</f>
        <v>0</v>
      </c>
      <c r="J9" s="49">
        <v>0</v>
      </c>
      <c r="K9" s="49">
        <f>+(G9-E9)/E9</f>
        <v>-1</v>
      </c>
      <c r="L9" s="261"/>
      <c r="M9" s="261"/>
      <c r="N9" s="261"/>
      <c r="O9" s="261"/>
      <c r="P9" s="212"/>
      <c r="Q9" s="212"/>
      <c r="R9" s="212"/>
      <c r="S9" s="213"/>
      <c r="T9" s="152"/>
    </row>
    <row r="10" spans="1:20" ht="15" customHeight="1" x14ac:dyDescent="0.25">
      <c r="B10" s="209"/>
      <c r="C10" s="45" t="s">
        <v>51</v>
      </c>
      <c r="D10" s="161">
        <v>0</v>
      </c>
      <c r="E10" s="162">
        <v>0</v>
      </c>
      <c r="F10" s="162">
        <v>0</v>
      </c>
      <c r="G10" s="163">
        <v>0</v>
      </c>
      <c r="H10" s="164">
        <f>+F10/F21</f>
        <v>0</v>
      </c>
      <c r="I10" s="160">
        <f>+G10/G21</f>
        <v>0</v>
      </c>
      <c r="J10" s="49">
        <v>0</v>
      </c>
      <c r="K10" s="49">
        <v>0</v>
      </c>
      <c r="L10" s="261"/>
      <c r="M10" s="261"/>
      <c r="N10" s="261"/>
      <c r="O10" s="261"/>
      <c r="P10" s="212"/>
      <c r="Q10" s="212"/>
      <c r="R10" s="212"/>
      <c r="S10" s="213"/>
      <c r="T10" s="152"/>
    </row>
    <row r="11" spans="1:20" ht="15.75" customHeight="1" thickBot="1" x14ac:dyDescent="0.3">
      <c r="B11" s="210"/>
      <c r="C11" s="50" t="s">
        <v>52</v>
      </c>
      <c r="D11" s="165">
        <v>0</v>
      </c>
      <c r="E11" s="166">
        <v>0</v>
      </c>
      <c r="F11" s="166">
        <v>0</v>
      </c>
      <c r="G11" s="167">
        <v>0</v>
      </c>
      <c r="H11" s="164">
        <f>+F11/F21</f>
        <v>0</v>
      </c>
      <c r="I11" s="168">
        <f>+G11/G21</f>
        <v>0</v>
      </c>
      <c r="J11" s="52">
        <v>0</v>
      </c>
      <c r="K11" s="52">
        <v>0</v>
      </c>
      <c r="L11" s="260"/>
      <c r="M11" s="260"/>
      <c r="N11" s="260"/>
      <c r="O11" s="260"/>
      <c r="P11" s="205"/>
      <c r="Q11" s="205"/>
      <c r="R11" s="205"/>
      <c r="S11" s="207"/>
      <c r="T11" s="152"/>
    </row>
    <row r="12" spans="1:20" ht="15" customHeight="1" x14ac:dyDescent="0.25">
      <c r="B12" s="208" t="s">
        <v>53</v>
      </c>
      <c r="C12" s="42" t="s">
        <v>54</v>
      </c>
      <c r="D12" s="156">
        <v>464502.14</v>
      </c>
      <c r="E12" s="157">
        <v>236046.07999999999</v>
      </c>
      <c r="F12" s="157">
        <v>390696.93</v>
      </c>
      <c r="G12" s="158">
        <v>262320.07999999996</v>
      </c>
      <c r="H12" s="159">
        <f>+F12/F21</f>
        <v>0.13865246629968009</v>
      </c>
      <c r="I12" s="160">
        <f>+G12/G21</f>
        <v>3.8141483057630939E-2</v>
      </c>
      <c r="J12" s="49">
        <f t="shared" ref="J12:K19" si="2">+(F12-D12)/D12</f>
        <v>-0.15889100101885434</v>
      </c>
      <c r="K12" s="49">
        <f t="shared" si="2"/>
        <v>0.11130877496461695</v>
      </c>
      <c r="L12" s="259">
        <f>+SUM(D12:D18)</f>
        <v>1955166.4000000001</v>
      </c>
      <c r="M12" s="259">
        <f t="shared" ref="M12" si="3">+SUM(E12:E18)</f>
        <v>6789552.5599999996</v>
      </c>
      <c r="N12" s="259">
        <f t="shared" ref="N12:O12" si="4">+SUM(F12:F18)</f>
        <v>2124299.5100000007</v>
      </c>
      <c r="O12" s="259">
        <f t="shared" si="4"/>
        <v>6804656.3900000006</v>
      </c>
      <c r="P12" s="204">
        <f>+N12/N21</f>
        <v>0.75388195709831152</v>
      </c>
      <c r="Q12" s="204">
        <f>+O12/O21</f>
        <v>0.98940075960706164</v>
      </c>
      <c r="R12" s="204">
        <f>+(N12-L12)/L12</f>
        <v>8.6505736800714536E-2</v>
      </c>
      <c r="S12" s="206">
        <f>+(O12-M12)/M12</f>
        <v>2.2245692726474758E-3</v>
      </c>
      <c r="T12" s="152"/>
    </row>
    <row r="13" spans="1:20" ht="15" customHeight="1" x14ac:dyDescent="0.25">
      <c r="B13" s="209"/>
      <c r="C13" s="53" t="s">
        <v>55</v>
      </c>
      <c r="D13" s="161">
        <v>370462.97000000003</v>
      </c>
      <c r="E13" s="162">
        <v>2592592.84</v>
      </c>
      <c r="F13" s="162">
        <v>364392.70000000007</v>
      </c>
      <c r="G13" s="163">
        <v>2104340.9800000004</v>
      </c>
      <c r="H13" s="164">
        <f>+F13/F21</f>
        <v>0.12931749055872913</v>
      </c>
      <c r="I13" s="160">
        <f>+G13/G21</f>
        <v>0.30597232905749538</v>
      </c>
      <c r="J13" s="49">
        <f t="shared" si="2"/>
        <v>-1.6385632280602729E-2</v>
      </c>
      <c r="K13" s="49">
        <f t="shared" si="2"/>
        <v>-0.18832569945691874</v>
      </c>
      <c r="L13" s="261"/>
      <c r="M13" s="261"/>
      <c r="N13" s="261"/>
      <c r="O13" s="261"/>
      <c r="P13" s="212"/>
      <c r="Q13" s="212"/>
      <c r="R13" s="212"/>
      <c r="S13" s="213"/>
      <c r="T13" s="152"/>
    </row>
    <row r="14" spans="1:20" ht="15" customHeight="1" x14ac:dyDescent="0.25">
      <c r="B14" s="209"/>
      <c r="C14" s="53" t="s">
        <v>56</v>
      </c>
      <c r="D14" s="161">
        <v>1056654.76</v>
      </c>
      <c r="E14" s="162">
        <v>1117315.03</v>
      </c>
      <c r="F14" s="162">
        <v>1191678.7000000007</v>
      </c>
      <c r="G14" s="163">
        <v>1266201.8500000001</v>
      </c>
      <c r="H14" s="164">
        <f>+F14/F21</f>
        <v>0.42290885365236086</v>
      </c>
      <c r="I14" s="160">
        <f>+G14/G21</f>
        <v>0.18410644129612938</v>
      </c>
      <c r="J14" s="49">
        <f t="shared" si="2"/>
        <v>0.12778434840912528</v>
      </c>
      <c r="K14" s="49">
        <f t="shared" si="2"/>
        <v>0.1332541100785157</v>
      </c>
      <c r="L14" s="261"/>
      <c r="M14" s="261"/>
      <c r="N14" s="261"/>
      <c r="O14" s="261"/>
      <c r="P14" s="212"/>
      <c r="Q14" s="212"/>
      <c r="R14" s="212"/>
      <c r="S14" s="213"/>
      <c r="T14" s="152"/>
    </row>
    <row r="15" spans="1:20" ht="15" customHeight="1" x14ac:dyDescent="0.25">
      <c r="B15" s="209"/>
      <c r="C15" s="53" t="s">
        <v>57</v>
      </c>
      <c r="D15" s="161">
        <v>0</v>
      </c>
      <c r="E15" s="162">
        <v>10147.209999999999</v>
      </c>
      <c r="F15" s="162">
        <v>2429.85</v>
      </c>
      <c r="G15" s="163">
        <v>30000</v>
      </c>
      <c r="H15" s="164">
        <f>+F15/F21</f>
        <v>8.6231723202503203E-4</v>
      </c>
      <c r="I15" s="160">
        <f>+G15/G21</f>
        <v>4.362016402743276E-3</v>
      </c>
      <c r="J15" s="49">
        <v>1</v>
      </c>
      <c r="K15" s="49">
        <f t="shared" si="2"/>
        <v>1.9564776918975761</v>
      </c>
      <c r="L15" s="261"/>
      <c r="M15" s="261"/>
      <c r="N15" s="261"/>
      <c r="O15" s="261"/>
      <c r="P15" s="212"/>
      <c r="Q15" s="212"/>
      <c r="R15" s="212"/>
      <c r="S15" s="213"/>
      <c r="T15" s="152"/>
    </row>
    <row r="16" spans="1:20" ht="15" customHeight="1" x14ac:dyDescent="0.25">
      <c r="B16" s="209"/>
      <c r="C16" s="53" t="s">
        <v>58</v>
      </c>
      <c r="D16" s="161">
        <v>3795.2</v>
      </c>
      <c r="E16" s="162">
        <v>24432.260000000002</v>
      </c>
      <c r="F16" s="162">
        <v>13753.669999999998</v>
      </c>
      <c r="G16" s="163">
        <v>72957.489999999976</v>
      </c>
      <c r="H16" s="164">
        <f>+F16/F21</f>
        <v>4.880970695551462E-3</v>
      </c>
      <c r="I16" s="160">
        <f>+G16/G21</f>
        <v>1.0608058936099281E-2</v>
      </c>
      <c r="J16" s="49">
        <f t="shared" si="2"/>
        <v>2.6239644814502525</v>
      </c>
      <c r="K16" s="49">
        <f t="shared" si="2"/>
        <v>1.986113032523392</v>
      </c>
      <c r="L16" s="261"/>
      <c r="M16" s="261"/>
      <c r="N16" s="261"/>
      <c r="O16" s="261"/>
      <c r="P16" s="212"/>
      <c r="Q16" s="212"/>
      <c r="R16" s="212"/>
      <c r="S16" s="213"/>
      <c r="T16" s="152"/>
    </row>
    <row r="17" spans="2:20" ht="15" customHeight="1" x14ac:dyDescent="0.25">
      <c r="B17" s="209"/>
      <c r="C17" s="53" t="s">
        <v>59</v>
      </c>
      <c r="D17" s="161">
        <v>59623</v>
      </c>
      <c r="E17" s="162">
        <v>1461680.14</v>
      </c>
      <c r="F17" s="162">
        <v>126214.04999999999</v>
      </c>
      <c r="G17" s="163">
        <v>1276631.9900000002</v>
      </c>
      <c r="H17" s="164">
        <f>+F17/F21</f>
        <v>4.4791468707397156E-2</v>
      </c>
      <c r="I17" s="160">
        <f>+G17/G21</f>
        <v>0.18562298935489302</v>
      </c>
      <c r="J17" s="49">
        <f t="shared" si="2"/>
        <v>1.1168684903476844</v>
      </c>
      <c r="K17" s="49">
        <f t="shared" si="2"/>
        <v>-0.1265996198046446</v>
      </c>
      <c r="L17" s="261"/>
      <c r="M17" s="261"/>
      <c r="N17" s="261"/>
      <c r="O17" s="261"/>
      <c r="P17" s="212"/>
      <c r="Q17" s="212"/>
      <c r="R17" s="212"/>
      <c r="S17" s="213"/>
      <c r="T17" s="152"/>
    </row>
    <row r="18" spans="2:20" ht="15.75" customHeight="1" thickBot="1" x14ac:dyDescent="0.3">
      <c r="B18" s="210"/>
      <c r="C18" s="50" t="s">
        <v>60</v>
      </c>
      <c r="D18" s="165">
        <v>128.33000000000001</v>
      </c>
      <c r="E18" s="166">
        <v>1347339</v>
      </c>
      <c r="F18" s="166">
        <v>35133.61</v>
      </c>
      <c r="G18" s="167">
        <v>1792204</v>
      </c>
      <c r="H18" s="164">
        <f>+F18/F21</f>
        <v>1.2468389952567847E-2</v>
      </c>
      <c r="I18" s="168">
        <f>+G18/G21</f>
        <v>0.26058744150207036</v>
      </c>
      <c r="J18" s="52">
        <f t="shared" si="2"/>
        <v>272.77550066235483</v>
      </c>
      <c r="K18" s="52">
        <f t="shared" si="2"/>
        <v>0.3301804519872133</v>
      </c>
      <c r="L18" s="260"/>
      <c r="M18" s="260"/>
      <c r="N18" s="260"/>
      <c r="O18" s="260"/>
      <c r="P18" s="205"/>
      <c r="Q18" s="205"/>
      <c r="R18" s="205"/>
      <c r="S18" s="207"/>
      <c r="T18" s="152"/>
    </row>
    <row r="19" spans="2:20" ht="23.25" customHeight="1" x14ac:dyDescent="0.25">
      <c r="B19" s="257" t="s">
        <v>61</v>
      </c>
      <c r="C19" s="53" t="s">
        <v>62</v>
      </c>
      <c r="D19" s="161">
        <v>979.03</v>
      </c>
      <c r="E19" s="162">
        <v>0</v>
      </c>
      <c r="F19" s="162">
        <v>2406.83</v>
      </c>
      <c r="G19" s="163">
        <v>0</v>
      </c>
      <c r="H19" s="159">
        <f>+F19/F21</f>
        <v>8.5414778013243931E-4</v>
      </c>
      <c r="I19" s="160">
        <f>+G19/G21</f>
        <v>0</v>
      </c>
      <c r="J19" s="49">
        <f t="shared" si="2"/>
        <v>1.4583822763347394</v>
      </c>
      <c r="K19" s="49">
        <v>0</v>
      </c>
      <c r="L19" s="259">
        <f>+SUM(D19:D20)</f>
        <v>979.03</v>
      </c>
      <c r="M19" s="259">
        <f t="shared" ref="M19" si="5">+SUM(E19:E20)</f>
        <v>0</v>
      </c>
      <c r="N19" s="259">
        <f t="shared" ref="N19:O19" si="6">+SUM(F19:F20)</f>
        <v>2406.83</v>
      </c>
      <c r="O19" s="259">
        <f t="shared" si="6"/>
        <v>0</v>
      </c>
      <c r="P19" s="204">
        <f>+N19/N21</f>
        <v>8.5414778013243921E-4</v>
      </c>
      <c r="Q19" s="204">
        <f>+O19/O21</f>
        <v>0</v>
      </c>
      <c r="R19" s="204">
        <f>+(N19-L19)/L19</f>
        <v>1.4583822763347394</v>
      </c>
      <c r="S19" s="206">
        <v>0</v>
      </c>
      <c r="T19" s="152"/>
    </row>
    <row r="20" spans="2:20" ht="23.25" customHeight="1" thickBot="1" x14ac:dyDescent="0.3">
      <c r="B20" s="258"/>
      <c r="C20" s="50" t="s">
        <v>63</v>
      </c>
      <c r="D20" s="165">
        <v>0</v>
      </c>
      <c r="E20" s="166">
        <v>0</v>
      </c>
      <c r="F20" s="166">
        <v>0</v>
      </c>
      <c r="G20" s="167">
        <v>0</v>
      </c>
      <c r="H20" s="169">
        <f>+F20/F21</f>
        <v>0</v>
      </c>
      <c r="I20" s="168">
        <f>+G20/G21</f>
        <v>0</v>
      </c>
      <c r="J20" s="52">
        <v>0</v>
      </c>
      <c r="K20" s="52">
        <v>0</v>
      </c>
      <c r="L20" s="260"/>
      <c r="M20" s="260"/>
      <c r="N20" s="260"/>
      <c r="O20" s="260"/>
      <c r="P20" s="205"/>
      <c r="Q20" s="205"/>
      <c r="R20" s="205"/>
      <c r="S20" s="207"/>
      <c r="T20" s="152"/>
    </row>
    <row r="21" spans="2:20" ht="15.75" customHeight="1" thickBot="1" x14ac:dyDescent="0.3">
      <c r="B21" s="7"/>
      <c r="C21" s="54" t="s">
        <v>38</v>
      </c>
      <c r="D21" s="170">
        <v>2710643.67</v>
      </c>
      <c r="E21" s="170">
        <v>7021877.6599999992</v>
      </c>
      <c r="F21" s="170">
        <v>2817814.5000000005</v>
      </c>
      <c r="G21" s="170">
        <v>6877553.2300000004</v>
      </c>
      <c r="H21" s="77">
        <f t="shared" ref="H21:I21" si="7">SUM(H8:H20)</f>
        <v>1</v>
      </c>
      <c r="I21" s="77">
        <f t="shared" si="7"/>
        <v>1</v>
      </c>
      <c r="J21" s="77">
        <f>+(F21-D21)/D21</f>
        <v>3.9537041030553659E-2</v>
      </c>
      <c r="K21" s="63">
        <f>+(G21-E21)/E21</f>
        <v>-2.055353809738673E-2</v>
      </c>
      <c r="L21" s="171">
        <f>SUM(L8:L20)</f>
        <v>2710643.67</v>
      </c>
      <c r="M21" s="171">
        <f>SUM(M8:M20)</f>
        <v>7021877.6599999992</v>
      </c>
      <c r="N21" s="171">
        <f t="shared" ref="N21:O21" si="8">SUM(N8:N20)</f>
        <v>2817814.5000000009</v>
      </c>
      <c r="O21" s="171">
        <f t="shared" si="8"/>
        <v>6877553.2300000004</v>
      </c>
      <c r="P21" s="63">
        <f>SUM(P8:P20)</f>
        <v>1</v>
      </c>
      <c r="Q21" s="63">
        <f>SUM(Q8:Q20)</f>
        <v>1</v>
      </c>
      <c r="R21" s="63">
        <f>+(N21-L21)/L21</f>
        <v>3.9537041030553825E-2</v>
      </c>
      <c r="S21" s="81">
        <f>+(O21-M21)/M21</f>
        <v>-2.055353809738673E-2</v>
      </c>
      <c r="T21" s="152"/>
    </row>
    <row r="22" spans="2:20" x14ac:dyDescent="0.25">
      <c r="C22" s="31" t="s">
        <v>39</v>
      </c>
    </row>
    <row r="23" spans="2:20" x14ac:dyDescent="0.25">
      <c r="C23" s="31" t="s">
        <v>40</v>
      </c>
    </row>
    <row r="24" spans="2:20" x14ac:dyDescent="0.25">
      <c r="C24" s="32" t="s">
        <v>66</v>
      </c>
    </row>
  </sheetData>
  <mergeCells count="41">
    <mergeCell ref="C2:S2"/>
    <mergeCell ref="C3:S3"/>
    <mergeCell ref="C4:S4"/>
    <mergeCell ref="B5:B7"/>
    <mergeCell ref="C5:C7"/>
    <mergeCell ref="D5:E6"/>
    <mergeCell ref="F5:G6"/>
    <mergeCell ref="H5:I6"/>
    <mergeCell ref="J5:K6"/>
    <mergeCell ref="L5:S5"/>
    <mergeCell ref="L6:M6"/>
    <mergeCell ref="N6:O6"/>
    <mergeCell ref="P6:Q6"/>
    <mergeCell ref="R6:S6"/>
    <mergeCell ref="B8:B11"/>
    <mergeCell ref="L8:L11"/>
    <mergeCell ref="M8:M11"/>
    <mergeCell ref="N8:N11"/>
    <mergeCell ref="O8:O11"/>
    <mergeCell ref="P8:P11"/>
    <mergeCell ref="Q8:Q11"/>
    <mergeCell ref="R8:R11"/>
    <mergeCell ref="S8:S11"/>
    <mergeCell ref="B12:B18"/>
    <mergeCell ref="L12:L18"/>
    <mergeCell ref="M12:M18"/>
    <mergeCell ref="N12:N18"/>
    <mergeCell ref="O12:O18"/>
    <mergeCell ref="P12:P18"/>
    <mergeCell ref="Q12:Q18"/>
    <mergeCell ref="S19:S20"/>
    <mergeCell ref="R12:R18"/>
    <mergeCell ref="S12:S18"/>
    <mergeCell ref="B19:B20"/>
    <mergeCell ref="L19:L20"/>
    <mergeCell ref="M19:M20"/>
    <mergeCell ref="N19:N20"/>
    <mergeCell ref="O19:O20"/>
    <mergeCell ref="P19:P20"/>
    <mergeCell ref="Q19:Q20"/>
    <mergeCell ref="R19:R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colBreaks count="1" manualBreakCount="1">
    <brk id="19" max="2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0BA4-9433-4A30-9DD9-0A2D6173D845}">
  <sheetPr>
    <pageSetUpPr fitToPage="1"/>
  </sheetPr>
  <dimension ref="A1:M88"/>
  <sheetViews>
    <sheetView showWhiteSpace="0" topLeftCell="A46" zoomScale="90" zoomScaleNormal="90" zoomScaleSheetLayoutView="80" zoomScalePageLayoutView="50" workbookViewId="0">
      <selection activeCell="I1" sqref="I1"/>
    </sheetView>
  </sheetViews>
  <sheetFormatPr baseColWidth="10" defaultColWidth="11.42578125" defaultRowHeight="15" x14ac:dyDescent="0.25"/>
  <cols>
    <col min="1" max="1" width="6.28515625" style="5" customWidth="1"/>
    <col min="2" max="2" width="25.85546875" style="5" bestFit="1" customWidth="1"/>
    <col min="3" max="6" width="12.28515625" style="5" bestFit="1" customWidth="1"/>
    <col min="7" max="7" width="16.28515625" style="5" bestFit="1" customWidth="1"/>
    <col min="8" max="10" width="11.5703125" style="5" bestFit="1" customWidth="1"/>
    <col min="11" max="11" width="4.7109375" style="5" customWidth="1"/>
    <col min="12" max="16384" width="11.42578125" style="5"/>
  </cols>
  <sheetData>
    <row r="1" spans="1:13" ht="76.5" customHeight="1" x14ac:dyDescent="0.25">
      <c r="A1" s="1"/>
      <c r="B1" s="2"/>
      <c r="C1" s="3"/>
      <c r="D1" s="3"/>
      <c r="E1" s="4"/>
      <c r="G1" s="1"/>
      <c r="K1" s="1"/>
    </row>
    <row r="2" spans="1:13" s="68" customFormat="1" x14ac:dyDescent="0.25">
      <c r="B2" s="231" t="s">
        <v>117</v>
      </c>
      <c r="C2" s="232"/>
      <c r="D2" s="232"/>
      <c r="E2" s="232"/>
      <c r="F2" s="232"/>
      <c r="G2" s="232"/>
      <c r="H2" s="232"/>
      <c r="I2" s="232"/>
      <c r="J2" s="232"/>
    </row>
    <row r="3" spans="1:13" s="68" customFormat="1" ht="31.5" customHeight="1" x14ac:dyDescent="0.25">
      <c r="B3" s="233" t="s">
        <v>118</v>
      </c>
      <c r="C3" s="234"/>
      <c r="D3" s="234"/>
      <c r="E3" s="234"/>
      <c r="F3" s="234"/>
      <c r="G3" s="234"/>
      <c r="H3" s="234"/>
      <c r="I3" s="234"/>
      <c r="J3" s="234"/>
    </row>
    <row r="4" spans="1:13" s="68" customFormat="1" ht="15.75" customHeight="1" thickBot="1" x14ac:dyDescent="0.3">
      <c r="A4" s="86"/>
      <c r="B4" s="239" t="s">
        <v>30</v>
      </c>
      <c r="C4" s="240"/>
      <c r="D4" s="240"/>
      <c r="E4" s="240"/>
      <c r="F4" s="240"/>
      <c r="G4" s="240"/>
      <c r="H4" s="240"/>
      <c r="I4" s="240"/>
      <c r="J4" s="240"/>
      <c r="K4" s="86"/>
    </row>
    <row r="5" spans="1:13" ht="15.75" thickBot="1" x14ac:dyDescent="0.3">
      <c r="B5" s="276" t="s">
        <v>44</v>
      </c>
      <c r="C5" s="241">
        <v>2020</v>
      </c>
      <c r="D5" s="245"/>
      <c r="E5" s="246">
        <v>2021</v>
      </c>
      <c r="F5" s="247"/>
      <c r="G5" s="246" t="s">
        <v>92</v>
      </c>
      <c r="H5" s="247"/>
      <c r="I5" s="246" t="s">
        <v>34</v>
      </c>
      <c r="J5" s="247"/>
      <c r="L5" s="7"/>
      <c r="M5" s="8"/>
    </row>
    <row r="6" spans="1:13" ht="15.75" thickBot="1" x14ac:dyDescent="0.3">
      <c r="B6" s="277"/>
      <c r="C6" s="172" t="s">
        <v>115</v>
      </c>
      <c r="D6" s="172" t="s">
        <v>116</v>
      </c>
      <c r="E6" s="172" t="s">
        <v>115</v>
      </c>
      <c r="F6" s="172" t="s">
        <v>116</v>
      </c>
      <c r="G6" s="172" t="s">
        <v>115</v>
      </c>
      <c r="H6" s="172" t="s">
        <v>116</v>
      </c>
      <c r="I6" s="172" t="s">
        <v>115</v>
      </c>
      <c r="J6" s="172" t="s">
        <v>116</v>
      </c>
      <c r="L6" s="7"/>
      <c r="M6" s="8"/>
    </row>
    <row r="7" spans="1:13" x14ac:dyDescent="0.25">
      <c r="B7" s="91" t="s">
        <v>49</v>
      </c>
      <c r="C7" s="173">
        <f>+SUM(C8:C12)</f>
        <v>754498.24</v>
      </c>
      <c r="D7" s="173">
        <f>+SUM(D8:D12)</f>
        <v>226641.6</v>
      </c>
      <c r="E7" s="173">
        <f>+SUM(E8:E12)</f>
        <v>691108.16</v>
      </c>
      <c r="F7" s="173">
        <f>+SUM(F8:F12)</f>
        <v>72896.84</v>
      </c>
      <c r="G7" s="174">
        <f>+E7/E85</f>
        <v>0.24526389512155605</v>
      </c>
      <c r="H7" s="174">
        <f>+F7/F85</f>
        <v>1.0599240392938403E-2</v>
      </c>
      <c r="I7" s="174">
        <f>+(E7-C7)/C7</f>
        <v>-8.4016206585186937E-2</v>
      </c>
      <c r="J7" s="174">
        <f>+(F7-D7)/D7</f>
        <v>-0.67836072459777907</v>
      </c>
      <c r="L7" s="7"/>
      <c r="M7" s="8"/>
    </row>
    <row r="8" spans="1:13" x14ac:dyDescent="0.25">
      <c r="B8" s="97" t="s">
        <v>119</v>
      </c>
      <c r="C8" s="175">
        <v>206899.92</v>
      </c>
      <c r="D8" s="175">
        <v>113856.6</v>
      </c>
      <c r="E8" s="175">
        <v>278063.88000000006</v>
      </c>
      <c r="F8" s="175">
        <v>72896.84</v>
      </c>
      <c r="G8" s="176">
        <f>+E8/E7</f>
        <v>0.40234495277844795</v>
      </c>
      <c r="H8" s="176">
        <f>+F8/F7</f>
        <v>1</v>
      </c>
      <c r="I8" s="176">
        <f t="shared" ref="I8:J60" si="0">+(E8-C8)/C8</f>
        <v>0.34395354043636189</v>
      </c>
      <c r="J8" s="176">
        <f t="shared" si="0"/>
        <v>-0.35974866630480806</v>
      </c>
      <c r="L8" s="7"/>
      <c r="M8" s="8"/>
    </row>
    <row r="9" spans="1:13" x14ac:dyDescent="0.25">
      <c r="B9" s="97" t="s">
        <v>120</v>
      </c>
      <c r="C9" s="175">
        <v>0</v>
      </c>
      <c r="D9" s="175">
        <v>0</v>
      </c>
      <c r="E9" s="175">
        <v>0</v>
      </c>
      <c r="F9" s="175">
        <v>0</v>
      </c>
      <c r="G9" s="176">
        <f>+E9/E7</f>
        <v>0</v>
      </c>
      <c r="H9" s="176">
        <f>+F9/F7</f>
        <v>0</v>
      </c>
      <c r="I9" s="176">
        <v>0</v>
      </c>
      <c r="J9" s="176">
        <v>0</v>
      </c>
      <c r="L9" s="7"/>
      <c r="M9" s="8"/>
    </row>
    <row r="10" spans="1:13" x14ac:dyDescent="0.25">
      <c r="B10" s="97" t="s">
        <v>121</v>
      </c>
      <c r="C10" s="175">
        <v>44677.73</v>
      </c>
      <c r="D10" s="175">
        <v>0</v>
      </c>
      <c r="E10" s="175">
        <v>85015.989999999991</v>
      </c>
      <c r="F10" s="175">
        <v>0</v>
      </c>
      <c r="G10" s="176">
        <f>+E10/E7</f>
        <v>0.1230140156354108</v>
      </c>
      <c r="H10" s="176">
        <f>+F10/F7</f>
        <v>0</v>
      </c>
      <c r="I10" s="176">
        <f t="shared" si="0"/>
        <v>0.90287174393148406</v>
      </c>
      <c r="J10" s="176">
        <v>0</v>
      </c>
      <c r="L10" s="7"/>
      <c r="M10" s="8"/>
    </row>
    <row r="11" spans="1:13" x14ac:dyDescent="0.25">
      <c r="B11" s="97" t="s">
        <v>122</v>
      </c>
      <c r="C11" s="175">
        <v>41471.31</v>
      </c>
      <c r="D11" s="175">
        <v>0</v>
      </c>
      <c r="E11" s="175">
        <v>9592.5499999999993</v>
      </c>
      <c r="F11" s="175">
        <v>0</v>
      </c>
      <c r="G11" s="176">
        <f>+E11/E7</f>
        <v>1.3879954767138039E-2</v>
      </c>
      <c r="H11" s="176">
        <f>+F11/F7</f>
        <v>0</v>
      </c>
      <c r="I11" s="176">
        <f t="shared" si="0"/>
        <v>-0.76869430939123939</v>
      </c>
      <c r="J11" s="176">
        <v>0</v>
      </c>
      <c r="L11" s="7"/>
      <c r="M11" s="8"/>
    </row>
    <row r="12" spans="1:13" x14ac:dyDescent="0.25">
      <c r="B12" s="97" t="s">
        <v>123</v>
      </c>
      <c r="C12" s="175">
        <v>461449.28</v>
      </c>
      <c r="D12" s="175">
        <v>112785</v>
      </c>
      <c r="E12" s="175">
        <v>318435.74</v>
      </c>
      <c r="F12" s="175">
        <v>0</v>
      </c>
      <c r="G12" s="176">
        <f>+E12/E7</f>
        <v>0.46076107681900325</v>
      </c>
      <c r="H12" s="176">
        <f>+F12/F7</f>
        <v>0</v>
      </c>
      <c r="I12" s="176">
        <f t="shared" si="0"/>
        <v>-0.30992255530228596</v>
      </c>
      <c r="J12" s="176">
        <f t="shared" si="0"/>
        <v>-1</v>
      </c>
      <c r="L12" s="7"/>
      <c r="M12" s="8"/>
    </row>
    <row r="13" spans="1:13" x14ac:dyDescent="0.25">
      <c r="B13" s="107" t="s">
        <v>50</v>
      </c>
      <c r="C13" s="173">
        <f>+SUM(C14:C18)</f>
        <v>0</v>
      </c>
      <c r="D13" s="173">
        <f>+SUM(D14:D18)</f>
        <v>5683.5</v>
      </c>
      <c r="E13" s="173">
        <f>+SUM(E14:E18)</f>
        <v>0</v>
      </c>
      <c r="F13" s="173">
        <f>+SUM(F14:F18)</f>
        <v>0</v>
      </c>
      <c r="G13" s="177">
        <f>+E13/E85</f>
        <v>0</v>
      </c>
      <c r="H13" s="177">
        <v>-1</v>
      </c>
      <c r="I13" s="177">
        <v>0</v>
      </c>
      <c r="J13" s="177">
        <f t="shared" si="0"/>
        <v>-1</v>
      </c>
      <c r="L13" s="7"/>
      <c r="M13" s="8"/>
    </row>
    <row r="14" spans="1:13" x14ac:dyDescent="0.25">
      <c r="B14" s="97" t="s">
        <v>119</v>
      </c>
      <c r="C14" s="175">
        <v>0</v>
      </c>
      <c r="D14" s="175">
        <v>0</v>
      </c>
      <c r="E14" s="175">
        <v>0</v>
      </c>
      <c r="F14" s="175">
        <v>0</v>
      </c>
      <c r="G14" s="176">
        <v>0</v>
      </c>
      <c r="H14" s="176">
        <v>0</v>
      </c>
      <c r="I14" s="176">
        <v>0</v>
      </c>
      <c r="J14" s="176">
        <v>0</v>
      </c>
      <c r="L14" s="7"/>
      <c r="M14" s="8"/>
    </row>
    <row r="15" spans="1:13" x14ac:dyDescent="0.25">
      <c r="B15" s="97" t="s">
        <v>120</v>
      </c>
      <c r="C15" s="175">
        <v>0</v>
      </c>
      <c r="D15" s="175">
        <v>0</v>
      </c>
      <c r="E15" s="175">
        <v>0</v>
      </c>
      <c r="F15" s="175">
        <v>0</v>
      </c>
      <c r="G15" s="176">
        <v>0</v>
      </c>
      <c r="H15" s="176">
        <v>0</v>
      </c>
      <c r="I15" s="176">
        <v>0</v>
      </c>
      <c r="J15" s="176">
        <v>0</v>
      </c>
      <c r="L15" s="7"/>
      <c r="M15" s="8"/>
    </row>
    <row r="16" spans="1:13" x14ac:dyDescent="0.25">
      <c r="B16" s="97" t="s">
        <v>121</v>
      </c>
      <c r="C16" s="175">
        <v>0</v>
      </c>
      <c r="D16" s="175">
        <v>0</v>
      </c>
      <c r="E16" s="175">
        <v>0</v>
      </c>
      <c r="F16" s="175">
        <v>0</v>
      </c>
      <c r="G16" s="176">
        <v>0</v>
      </c>
      <c r="H16" s="176">
        <v>0</v>
      </c>
      <c r="I16" s="176">
        <v>0</v>
      </c>
      <c r="J16" s="176">
        <v>0</v>
      </c>
      <c r="L16" s="7"/>
      <c r="M16" s="8"/>
    </row>
    <row r="17" spans="2:13" x14ac:dyDescent="0.25">
      <c r="B17" s="97" t="s">
        <v>122</v>
      </c>
      <c r="C17" s="175">
        <v>0</v>
      </c>
      <c r="D17" s="175">
        <v>5683.5</v>
      </c>
      <c r="E17" s="175">
        <v>0</v>
      </c>
      <c r="F17" s="175">
        <v>0</v>
      </c>
      <c r="G17" s="176">
        <v>0</v>
      </c>
      <c r="H17" s="176">
        <v>-1</v>
      </c>
      <c r="I17" s="176">
        <v>0</v>
      </c>
      <c r="J17" s="176">
        <f t="shared" si="0"/>
        <v>-1</v>
      </c>
      <c r="L17" s="7"/>
      <c r="M17" s="8"/>
    </row>
    <row r="18" spans="2:13" x14ac:dyDescent="0.25">
      <c r="B18" s="97" t="s">
        <v>123</v>
      </c>
      <c r="C18" s="175">
        <v>0</v>
      </c>
      <c r="D18" s="175">
        <v>0</v>
      </c>
      <c r="E18" s="175">
        <v>0</v>
      </c>
      <c r="F18" s="175">
        <v>0</v>
      </c>
      <c r="G18" s="176">
        <v>0</v>
      </c>
      <c r="H18" s="176">
        <v>0</v>
      </c>
      <c r="I18" s="176">
        <v>0</v>
      </c>
      <c r="J18" s="176">
        <v>0</v>
      </c>
      <c r="L18" s="7"/>
      <c r="M18" s="8"/>
    </row>
    <row r="19" spans="2:13" x14ac:dyDescent="0.25">
      <c r="B19" s="107" t="s">
        <v>54</v>
      </c>
      <c r="C19" s="173">
        <f>+SUM(C20:C24)</f>
        <v>464502.14</v>
      </c>
      <c r="D19" s="173">
        <f>+SUM(D20:D24)</f>
        <v>236046.07999999999</v>
      </c>
      <c r="E19" s="173">
        <f>+SUM(E20:E24)</f>
        <v>390696.93</v>
      </c>
      <c r="F19" s="173">
        <f>+SUM(F20:F24)</f>
        <v>262320.07999999996</v>
      </c>
      <c r="G19" s="177">
        <f>+E19/E85</f>
        <v>0.13865246629968009</v>
      </c>
      <c r="H19" s="177">
        <f>+F19/F85</f>
        <v>3.8141483057630932E-2</v>
      </c>
      <c r="I19" s="177">
        <f t="shared" si="0"/>
        <v>-0.15889100101885434</v>
      </c>
      <c r="J19" s="177">
        <f t="shared" si="0"/>
        <v>0.11130877496461695</v>
      </c>
      <c r="L19" s="7"/>
      <c r="M19" s="8"/>
    </row>
    <row r="20" spans="2:13" x14ac:dyDescent="0.25">
      <c r="B20" s="97" t="s">
        <v>119</v>
      </c>
      <c r="C20" s="175">
        <v>17481.349999999999</v>
      </c>
      <c r="D20" s="175">
        <v>25780.53</v>
      </c>
      <c r="E20" s="175">
        <v>36952.26</v>
      </c>
      <c r="F20" s="175">
        <v>40831.46</v>
      </c>
      <c r="G20" s="176">
        <f>+E20/E19</f>
        <v>9.4580369495096878E-2</v>
      </c>
      <c r="H20" s="176">
        <f>+F20/F19</f>
        <v>0.15565510654007123</v>
      </c>
      <c r="I20" s="176">
        <f t="shared" si="0"/>
        <v>1.1138104322606666</v>
      </c>
      <c r="J20" s="176">
        <f t="shared" si="0"/>
        <v>0.58380995270461855</v>
      </c>
      <c r="L20" s="7"/>
      <c r="M20" s="8"/>
    </row>
    <row r="21" spans="2:13" x14ac:dyDescent="0.25">
      <c r="B21" s="97" t="s">
        <v>120</v>
      </c>
      <c r="C21" s="175">
        <v>0</v>
      </c>
      <c r="D21" s="175">
        <v>0</v>
      </c>
      <c r="E21" s="175">
        <v>4038.14</v>
      </c>
      <c r="F21" s="175">
        <v>0</v>
      </c>
      <c r="G21" s="176">
        <f>+E21/E19</f>
        <v>1.0335735169457308E-2</v>
      </c>
      <c r="H21" s="176">
        <f>+F21/F19</f>
        <v>0</v>
      </c>
      <c r="I21" s="176">
        <v>1</v>
      </c>
      <c r="J21" s="176">
        <v>0</v>
      </c>
      <c r="L21" s="7"/>
      <c r="M21" s="8"/>
    </row>
    <row r="22" spans="2:13" x14ac:dyDescent="0.25">
      <c r="B22" s="97" t="s">
        <v>121</v>
      </c>
      <c r="C22" s="175">
        <v>102768.19</v>
      </c>
      <c r="D22" s="175">
        <v>0</v>
      </c>
      <c r="E22" s="175">
        <v>84972.4</v>
      </c>
      <c r="F22" s="175">
        <v>0</v>
      </c>
      <c r="G22" s="176">
        <f>+E22/E19</f>
        <v>0.21748929534716333</v>
      </c>
      <c r="H22" s="176">
        <f>+F22/F19</f>
        <v>0</v>
      </c>
      <c r="I22" s="176">
        <f t="shared" si="0"/>
        <v>-0.17316438092370809</v>
      </c>
      <c r="J22" s="176">
        <v>0</v>
      </c>
      <c r="L22" s="7"/>
      <c r="M22" s="8"/>
    </row>
    <row r="23" spans="2:13" x14ac:dyDescent="0.25">
      <c r="B23" s="97" t="s">
        <v>122</v>
      </c>
      <c r="C23" s="175">
        <v>19383.740000000002</v>
      </c>
      <c r="D23" s="175">
        <v>23743</v>
      </c>
      <c r="E23" s="175">
        <v>43845.780000000006</v>
      </c>
      <c r="F23" s="175">
        <v>19714.82</v>
      </c>
      <c r="G23" s="176">
        <f>+E23/E19</f>
        <v>0.11222453168495593</v>
      </c>
      <c r="H23" s="176">
        <f>+F23/F19</f>
        <v>7.5155588546633567E-2</v>
      </c>
      <c r="I23" s="176">
        <f t="shared" si="0"/>
        <v>1.2619876246792416</v>
      </c>
      <c r="J23" s="176">
        <f t="shared" si="0"/>
        <v>-0.16965758328770586</v>
      </c>
      <c r="L23" s="7"/>
      <c r="M23" s="8"/>
    </row>
    <row r="24" spans="2:13" x14ac:dyDescent="0.25">
      <c r="B24" s="97" t="s">
        <v>123</v>
      </c>
      <c r="C24" s="175">
        <v>324868.86</v>
      </c>
      <c r="D24" s="175">
        <v>186522.55</v>
      </c>
      <c r="E24" s="175">
        <v>220888.35</v>
      </c>
      <c r="F24" s="175">
        <v>201773.8</v>
      </c>
      <c r="G24" s="176">
        <f>+E24/E19</f>
        <v>0.56537006830332659</v>
      </c>
      <c r="H24" s="176">
        <f>+F24/F19</f>
        <v>0.76918930491329529</v>
      </c>
      <c r="I24" s="176">
        <f t="shared" si="0"/>
        <v>-0.32006918114589372</v>
      </c>
      <c r="J24" s="176">
        <f t="shared" si="0"/>
        <v>8.1766252927595082E-2</v>
      </c>
      <c r="L24" s="7"/>
      <c r="M24" s="8"/>
    </row>
    <row r="25" spans="2:13" x14ac:dyDescent="0.25">
      <c r="B25" s="107" t="s">
        <v>55</v>
      </c>
      <c r="C25" s="173">
        <f>+SUM(C26:C30)</f>
        <v>370462.97</v>
      </c>
      <c r="D25" s="173">
        <f>+SUM(D26:D30)</f>
        <v>2592592.84</v>
      </c>
      <c r="E25" s="173">
        <f>+SUM(E26:E30)</f>
        <v>364392.7</v>
      </c>
      <c r="F25" s="173">
        <f>+SUM(F26:F30)</f>
        <v>2104340.9800000004</v>
      </c>
      <c r="G25" s="177">
        <f>+E25/E85</f>
        <v>0.1293174905587291</v>
      </c>
      <c r="H25" s="177">
        <f>+F25/F85</f>
        <v>0.30597232905749533</v>
      </c>
      <c r="I25" s="177">
        <f t="shared" si="0"/>
        <v>-1.6385632280602729E-2</v>
      </c>
      <c r="J25" s="177">
        <f t="shared" si="0"/>
        <v>-0.18832569945691874</v>
      </c>
      <c r="L25" s="7"/>
      <c r="M25" s="8"/>
    </row>
    <row r="26" spans="2:13" x14ac:dyDescent="0.25">
      <c r="B26" s="97" t="s">
        <v>119</v>
      </c>
      <c r="C26" s="175">
        <v>19700.830000000002</v>
      </c>
      <c r="D26" s="175">
        <v>82810.990000000005</v>
      </c>
      <c r="E26" s="175">
        <v>34023.000000000007</v>
      </c>
      <c r="F26" s="175">
        <v>82229.170000000013</v>
      </c>
      <c r="G26" s="176">
        <f>+E26/E25</f>
        <v>9.3369049379968386E-2</v>
      </c>
      <c r="H26" s="176">
        <f>+F26/F25</f>
        <v>3.9075972374020863E-2</v>
      </c>
      <c r="I26" s="176">
        <f t="shared" si="0"/>
        <v>0.726983076347545</v>
      </c>
      <c r="J26" s="176">
        <f t="shared" si="0"/>
        <v>-7.0258790530096597E-3</v>
      </c>
      <c r="L26" s="7"/>
      <c r="M26" s="8"/>
    </row>
    <row r="27" spans="2:13" x14ac:dyDescent="0.25">
      <c r="B27" s="97" t="s">
        <v>120</v>
      </c>
      <c r="C27" s="175">
        <v>0</v>
      </c>
      <c r="D27" s="175">
        <v>0</v>
      </c>
      <c r="E27" s="175">
        <v>0</v>
      </c>
      <c r="F27" s="175">
        <v>0</v>
      </c>
      <c r="G27" s="176">
        <f>+E27/E25</f>
        <v>0</v>
      </c>
      <c r="H27" s="176">
        <f>+F27/F25</f>
        <v>0</v>
      </c>
      <c r="I27" s="176">
        <v>0</v>
      </c>
      <c r="J27" s="176">
        <v>0</v>
      </c>
      <c r="L27" s="7"/>
      <c r="M27" s="8"/>
    </row>
    <row r="28" spans="2:13" x14ac:dyDescent="0.25">
      <c r="B28" s="97" t="s">
        <v>121</v>
      </c>
      <c r="C28" s="175">
        <v>9981.3700000000008</v>
      </c>
      <c r="D28" s="175">
        <v>1538.07</v>
      </c>
      <c r="E28" s="175">
        <v>3749.42</v>
      </c>
      <c r="F28" s="175">
        <v>148.20999999999998</v>
      </c>
      <c r="G28" s="176">
        <f>+E28/E25</f>
        <v>1.0289503604216E-2</v>
      </c>
      <c r="H28" s="176">
        <f>+F28/F25</f>
        <v>7.0430601033108213E-5</v>
      </c>
      <c r="I28" s="176">
        <f t="shared" si="0"/>
        <v>-0.62435817928801363</v>
      </c>
      <c r="J28" s="176">
        <f t="shared" si="0"/>
        <v>-0.90363897611942234</v>
      </c>
      <c r="L28" s="7"/>
      <c r="M28" s="8"/>
    </row>
    <row r="29" spans="2:13" x14ac:dyDescent="0.25">
      <c r="B29" s="97" t="s">
        <v>122</v>
      </c>
      <c r="C29" s="175">
        <v>232097.37</v>
      </c>
      <c r="D29" s="175">
        <v>0</v>
      </c>
      <c r="E29" s="175">
        <v>233759.54</v>
      </c>
      <c r="F29" s="175">
        <v>11411.89</v>
      </c>
      <c r="G29" s="176">
        <f>+E29/E25</f>
        <v>0.64150445384882848</v>
      </c>
      <c r="H29" s="176">
        <f>+F29/F25</f>
        <v>5.4230232212652135E-3</v>
      </c>
      <c r="I29" s="176">
        <f t="shared" si="0"/>
        <v>7.1615201843950784E-3</v>
      </c>
      <c r="J29" s="176">
        <v>1</v>
      </c>
      <c r="L29" s="7"/>
      <c r="M29" s="8"/>
    </row>
    <row r="30" spans="2:13" x14ac:dyDescent="0.25">
      <c r="B30" s="97" t="s">
        <v>123</v>
      </c>
      <c r="C30" s="175">
        <v>108683.4</v>
      </c>
      <c r="D30" s="175">
        <v>2508243.7799999998</v>
      </c>
      <c r="E30" s="175">
        <v>92860.74</v>
      </c>
      <c r="F30" s="175">
        <v>2010551.7100000002</v>
      </c>
      <c r="G30" s="176">
        <f>+E30/E25</f>
        <v>0.25483699316698716</v>
      </c>
      <c r="H30" s="176">
        <f>+F30/F25</f>
        <v>0.95543057380368068</v>
      </c>
      <c r="I30" s="176">
        <f t="shared" si="0"/>
        <v>-0.1455848823279359</v>
      </c>
      <c r="J30" s="176">
        <f t="shared" si="0"/>
        <v>-0.19842252733504223</v>
      </c>
      <c r="L30" s="7"/>
      <c r="M30" s="8"/>
    </row>
    <row r="31" spans="2:13" x14ac:dyDescent="0.25">
      <c r="B31" s="107" t="s">
        <v>56</v>
      </c>
      <c r="C31" s="173">
        <f>+SUM(C32:C36)</f>
        <v>1056654.76</v>
      </c>
      <c r="D31" s="173">
        <f>+SUM(D32:D36)</f>
        <v>1117315.03</v>
      </c>
      <c r="E31" s="173">
        <f>+SUM(E32:E36)</f>
        <v>1191678.7000000004</v>
      </c>
      <c r="F31" s="173">
        <f>+SUM(F32:F36)</f>
        <v>1266201.8500000003</v>
      </c>
      <c r="G31" s="177">
        <f>+E31/E85</f>
        <v>0.42290885365236081</v>
      </c>
      <c r="H31" s="177">
        <f>+F31/F85</f>
        <v>0.18410644129612938</v>
      </c>
      <c r="I31" s="177">
        <f t="shared" si="0"/>
        <v>0.12778434840912506</v>
      </c>
      <c r="J31" s="177">
        <f t="shared" si="0"/>
        <v>0.1332541100785159</v>
      </c>
      <c r="L31" s="7"/>
      <c r="M31" s="8"/>
    </row>
    <row r="32" spans="2:13" x14ac:dyDescent="0.25">
      <c r="B32" s="97" t="s">
        <v>119</v>
      </c>
      <c r="C32" s="175">
        <v>852463.83</v>
      </c>
      <c r="D32" s="175">
        <v>465121.72</v>
      </c>
      <c r="E32" s="175">
        <v>845335.6600000005</v>
      </c>
      <c r="F32" s="175">
        <v>814116.90000000037</v>
      </c>
      <c r="G32" s="176">
        <f>+E32/E31</f>
        <v>0.70936541871563219</v>
      </c>
      <c r="H32" s="176">
        <f>+F32/F31</f>
        <v>0.64295980929107011</v>
      </c>
      <c r="I32" s="176">
        <f t="shared" si="0"/>
        <v>-8.3618445136838943E-3</v>
      </c>
      <c r="J32" s="176">
        <f t="shared" si="0"/>
        <v>0.750330859629605</v>
      </c>
      <c r="L32" s="7"/>
      <c r="M32" s="8"/>
    </row>
    <row r="33" spans="2:13" x14ac:dyDescent="0.25">
      <c r="B33" s="97" t="s">
        <v>120</v>
      </c>
      <c r="C33" s="175">
        <v>0</v>
      </c>
      <c r="D33" s="175">
        <v>213.73</v>
      </c>
      <c r="E33" s="175">
        <v>18.12</v>
      </c>
      <c r="F33" s="175"/>
      <c r="G33" s="176">
        <f>+E33/E31</f>
        <v>1.5205440862541215E-5</v>
      </c>
      <c r="H33" s="176">
        <f>+F33/F31</f>
        <v>0</v>
      </c>
      <c r="I33" s="176" t="e">
        <f t="shared" si="0"/>
        <v>#DIV/0!</v>
      </c>
      <c r="J33" s="176">
        <f t="shared" si="0"/>
        <v>-1</v>
      </c>
      <c r="L33" s="7"/>
      <c r="M33" s="8"/>
    </row>
    <row r="34" spans="2:13" x14ac:dyDescent="0.25">
      <c r="B34" s="97" t="s">
        <v>121</v>
      </c>
      <c r="C34" s="175">
        <v>9398.48</v>
      </c>
      <c r="D34" s="175">
        <v>66298.820000000007</v>
      </c>
      <c r="E34" s="175">
        <v>62248.100000000013</v>
      </c>
      <c r="F34" s="175">
        <v>10915.410000000002</v>
      </c>
      <c r="G34" s="176">
        <f>+E34/E31</f>
        <v>5.2235640361785428E-2</v>
      </c>
      <c r="H34" s="176">
        <f>+F34/F31</f>
        <v>8.6205923644796442E-3</v>
      </c>
      <c r="I34" s="176">
        <f t="shared" si="0"/>
        <v>5.6232092849056459</v>
      </c>
      <c r="J34" s="176">
        <f t="shared" si="0"/>
        <v>-0.83536041817938833</v>
      </c>
      <c r="L34" s="7"/>
      <c r="M34" s="8"/>
    </row>
    <row r="35" spans="2:13" x14ac:dyDescent="0.25">
      <c r="B35" s="97" t="s">
        <v>122</v>
      </c>
      <c r="C35" s="175">
        <v>178642.88</v>
      </c>
      <c r="D35" s="175">
        <v>455160.84</v>
      </c>
      <c r="E35" s="175">
        <v>199895.35999999996</v>
      </c>
      <c r="F35" s="175">
        <v>306047.58</v>
      </c>
      <c r="G35" s="176">
        <f>+E35/E31</f>
        <v>0.16774266419295727</v>
      </c>
      <c r="H35" s="176">
        <f>+F35/F31</f>
        <v>0.24170520679621493</v>
      </c>
      <c r="I35" s="176">
        <f t="shared" si="0"/>
        <v>0.11896628625781197</v>
      </c>
      <c r="J35" s="176">
        <f t="shared" si="0"/>
        <v>-0.32760564375441437</v>
      </c>
      <c r="L35" s="7"/>
      <c r="M35" s="8"/>
    </row>
    <row r="36" spans="2:13" x14ac:dyDescent="0.25">
      <c r="B36" s="97" t="s">
        <v>123</v>
      </c>
      <c r="C36" s="175">
        <v>16149.57</v>
      </c>
      <c r="D36" s="175">
        <v>130519.92</v>
      </c>
      <c r="E36" s="175">
        <v>84181.459999999992</v>
      </c>
      <c r="F36" s="175">
        <v>135121.96</v>
      </c>
      <c r="G36" s="176">
        <f>+E36/E31</f>
        <v>7.0641071288762625E-2</v>
      </c>
      <c r="H36" s="176">
        <f>+F36/F31</f>
        <v>0.10671439154823534</v>
      </c>
      <c r="I36" s="176">
        <f t="shared" si="0"/>
        <v>4.2126130912463911</v>
      </c>
      <c r="J36" s="176">
        <f t="shared" si="0"/>
        <v>3.5259292221447837E-2</v>
      </c>
      <c r="L36" s="7"/>
      <c r="M36" s="8"/>
    </row>
    <row r="37" spans="2:13" x14ac:dyDescent="0.25">
      <c r="B37" s="107" t="s">
        <v>57</v>
      </c>
      <c r="C37" s="173">
        <f>+SUM(C38:C42)</f>
        <v>0</v>
      </c>
      <c r="D37" s="173">
        <f>+SUM(D38:D42)</f>
        <v>10147.209999999999</v>
      </c>
      <c r="E37" s="173">
        <f>+SUM(E38:E42)</f>
        <v>2429.85</v>
      </c>
      <c r="F37" s="173">
        <f>+SUM(F38:F42)</f>
        <v>30000</v>
      </c>
      <c r="G37" s="177">
        <f>+E37/E85</f>
        <v>8.6231723202503203E-4</v>
      </c>
      <c r="H37" s="177">
        <f>+F37/F85</f>
        <v>4.3620164027432752E-3</v>
      </c>
      <c r="I37" s="177">
        <v>1</v>
      </c>
      <c r="J37" s="177">
        <f t="shared" si="0"/>
        <v>1.9564776918975761</v>
      </c>
      <c r="L37" s="7"/>
      <c r="M37" s="8"/>
    </row>
    <row r="38" spans="2:13" x14ac:dyDescent="0.25">
      <c r="B38" s="97" t="s">
        <v>119</v>
      </c>
      <c r="C38" s="175">
        <v>0</v>
      </c>
      <c r="D38" s="175">
        <v>0</v>
      </c>
      <c r="E38" s="175">
        <v>0</v>
      </c>
      <c r="F38" s="175">
        <v>0</v>
      </c>
      <c r="G38" s="176">
        <f>+E38/E37</f>
        <v>0</v>
      </c>
      <c r="H38" s="176">
        <f>+F38/F37</f>
        <v>0</v>
      </c>
      <c r="I38" s="176">
        <v>0</v>
      </c>
      <c r="J38" s="176">
        <v>0</v>
      </c>
      <c r="L38" s="7"/>
      <c r="M38" s="8"/>
    </row>
    <row r="39" spans="2:13" x14ac:dyDescent="0.25">
      <c r="B39" s="97" t="s">
        <v>120</v>
      </c>
      <c r="C39" s="175">
        <v>0</v>
      </c>
      <c r="D39" s="175">
        <v>0</v>
      </c>
      <c r="E39" s="175">
        <v>0</v>
      </c>
      <c r="F39" s="175">
        <v>0</v>
      </c>
      <c r="G39" s="176">
        <f>+E39/E37</f>
        <v>0</v>
      </c>
      <c r="H39" s="176">
        <f>+F39/F37</f>
        <v>0</v>
      </c>
      <c r="I39" s="176">
        <v>0</v>
      </c>
      <c r="J39" s="176">
        <v>0</v>
      </c>
      <c r="L39" s="7"/>
      <c r="M39" s="8"/>
    </row>
    <row r="40" spans="2:13" x14ac:dyDescent="0.25">
      <c r="B40" s="97" t="s">
        <v>121</v>
      </c>
      <c r="C40" s="175">
        <v>0</v>
      </c>
      <c r="D40" s="175">
        <v>0</v>
      </c>
      <c r="E40" s="175">
        <v>2429.85</v>
      </c>
      <c r="F40" s="175">
        <v>0</v>
      </c>
      <c r="G40" s="176">
        <f>+E40/E37</f>
        <v>1</v>
      </c>
      <c r="H40" s="176">
        <f>+F40/F37</f>
        <v>0</v>
      </c>
      <c r="I40" s="176">
        <v>1</v>
      </c>
      <c r="J40" s="176">
        <v>0</v>
      </c>
      <c r="L40" s="7"/>
      <c r="M40" s="8"/>
    </row>
    <row r="41" spans="2:13" x14ac:dyDescent="0.25">
      <c r="B41" s="97" t="s">
        <v>122</v>
      </c>
      <c r="C41" s="175">
        <v>0</v>
      </c>
      <c r="D41" s="175">
        <v>0</v>
      </c>
      <c r="E41" s="175">
        <v>0</v>
      </c>
      <c r="F41" s="175">
        <v>0</v>
      </c>
      <c r="G41" s="176">
        <f>+E41/E37</f>
        <v>0</v>
      </c>
      <c r="H41" s="176">
        <f>+F41/F37</f>
        <v>0</v>
      </c>
      <c r="I41" s="176">
        <v>0</v>
      </c>
      <c r="J41" s="176">
        <v>0</v>
      </c>
      <c r="L41" s="7"/>
      <c r="M41" s="8"/>
    </row>
    <row r="42" spans="2:13" x14ac:dyDescent="0.25">
      <c r="B42" s="97" t="s">
        <v>123</v>
      </c>
      <c r="C42" s="175">
        <v>0</v>
      </c>
      <c r="D42" s="175">
        <v>10147.209999999999</v>
      </c>
      <c r="E42" s="175">
        <v>0</v>
      </c>
      <c r="F42" s="175">
        <v>30000</v>
      </c>
      <c r="G42" s="176">
        <f>+E42/E37</f>
        <v>0</v>
      </c>
      <c r="H42" s="176">
        <f>+F42/F37</f>
        <v>1</v>
      </c>
      <c r="I42" s="176">
        <v>0</v>
      </c>
      <c r="J42" s="176">
        <f t="shared" si="0"/>
        <v>1.9564776918975761</v>
      </c>
      <c r="L42" s="7"/>
      <c r="M42" s="8"/>
    </row>
    <row r="43" spans="2:13" x14ac:dyDescent="0.25">
      <c r="B43" s="107" t="s">
        <v>62</v>
      </c>
      <c r="C43" s="173">
        <f>+SUM(C44:C48)</f>
        <v>979.03</v>
      </c>
      <c r="D43" s="173">
        <f>+SUM(D44:D48)</f>
        <v>0</v>
      </c>
      <c r="E43" s="173">
        <f>+SUM(E44:E48)</f>
        <v>2406.83</v>
      </c>
      <c r="F43" s="173">
        <f>+SUM(F44:F48)</f>
        <v>0</v>
      </c>
      <c r="G43" s="177">
        <f>+E43/E85</f>
        <v>8.5414778013243931E-4</v>
      </c>
      <c r="H43" s="177">
        <f>+F43/F85</f>
        <v>0</v>
      </c>
      <c r="I43" s="177">
        <f t="shared" si="0"/>
        <v>1.4583822763347394</v>
      </c>
      <c r="J43" s="177">
        <v>0</v>
      </c>
      <c r="L43" s="7"/>
      <c r="M43" s="8"/>
    </row>
    <row r="44" spans="2:13" x14ac:dyDescent="0.25">
      <c r="B44" s="97" t="s">
        <v>119</v>
      </c>
      <c r="C44" s="175">
        <v>979.03</v>
      </c>
      <c r="D44" s="175">
        <v>0</v>
      </c>
      <c r="E44" s="175">
        <v>2406.83</v>
      </c>
      <c r="F44" s="175">
        <v>0</v>
      </c>
      <c r="G44" s="176">
        <f>+E44/E43</f>
        <v>1</v>
      </c>
      <c r="H44" s="176">
        <v>0</v>
      </c>
      <c r="I44" s="176">
        <f t="shared" si="0"/>
        <v>1.4583822763347394</v>
      </c>
      <c r="J44" s="176">
        <v>0</v>
      </c>
      <c r="L44" s="7"/>
      <c r="M44" s="8"/>
    </row>
    <row r="45" spans="2:13" x14ac:dyDescent="0.25">
      <c r="B45" s="97" t="s">
        <v>120</v>
      </c>
      <c r="C45" s="175">
        <v>0</v>
      </c>
      <c r="D45" s="175">
        <v>0</v>
      </c>
      <c r="E45" s="175">
        <v>0</v>
      </c>
      <c r="F45" s="175">
        <v>0</v>
      </c>
      <c r="G45" s="176">
        <f>+E45/E43</f>
        <v>0</v>
      </c>
      <c r="H45" s="176">
        <v>0</v>
      </c>
      <c r="I45" s="176">
        <v>0</v>
      </c>
      <c r="J45" s="176">
        <v>0</v>
      </c>
      <c r="L45" s="7"/>
      <c r="M45" s="8"/>
    </row>
    <row r="46" spans="2:13" x14ac:dyDescent="0.25">
      <c r="B46" s="97" t="s">
        <v>121</v>
      </c>
      <c r="C46" s="175">
        <v>0</v>
      </c>
      <c r="D46" s="175">
        <v>0</v>
      </c>
      <c r="E46" s="175">
        <v>0</v>
      </c>
      <c r="F46" s="175">
        <v>0</v>
      </c>
      <c r="G46" s="176">
        <f>+E46/E43</f>
        <v>0</v>
      </c>
      <c r="H46" s="176">
        <v>0</v>
      </c>
      <c r="I46" s="176">
        <v>0</v>
      </c>
      <c r="J46" s="176">
        <v>0</v>
      </c>
      <c r="L46" s="7"/>
      <c r="M46" s="8"/>
    </row>
    <row r="47" spans="2:13" x14ac:dyDescent="0.25">
      <c r="B47" s="97" t="s">
        <v>122</v>
      </c>
      <c r="C47" s="175">
        <v>0</v>
      </c>
      <c r="D47" s="175">
        <v>0</v>
      </c>
      <c r="E47" s="175">
        <v>0</v>
      </c>
      <c r="F47" s="175">
        <v>0</v>
      </c>
      <c r="G47" s="176">
        <f>+E47/E43</f>
        <v>0</v>
      </c>
      <c r="H47" s="176">
        <v>0</v>
      </c>
      <c r="I47" s="176">
        <v>0</v>
      </c>
      <c r="J47" s="176">
        <v>0</v>
      </c>
      <c r="L47" s="7"/>
      <c r="M47" s="8"/>
    </row>
    <row r="48" spans="2:13" x14ac:dyDescent="0.25">
      <c r="B48" s="97" t="s">
        <v>123</v>
      </c>
      <c r="C48" s="175">
        <v>0</v>
      </c>
      <c r="D48" s="175">
        <v>0</v>
      </c>
      <c r="E48" s="175">
        <v>0</v>
      </c>
      <c r="F48" s="175">
        <v>0</v>
      </c>
      <c r="G48" s="176">
        <f>+E48/E43</f>
        <v>0</v>
      </c>
      <c r="H48" s="176">
        <v>0</v>
      </c>
      <c r="I48" s="176">
        <v>0</v>
      </c>
      <c r="J48" s="176">
        <v>0</v>
      </c>
      <c r="L48" s="7"/>
      <c r="M48" s="8"/>
    </row>
    <row r="49" spans="2:13" x14ac:dyDescent="0.25">
      <c r="B49" s="107" t="s">
        <v>58</v>
      </c>
      <c r="C49" s="173">
        <f>+SUM(C50:C54)</f>
        <v>3795.2</v>
      </c>
      <c r="D49" s="173">
        <f>+SUM(D50:D54)</f>
        <v>24432.260000000002</v>
      </c>
      <c r="E49" s="173">
        <f>+SUM(E50:E54)</f>
        <v>13753.669999999998</v>
      </c>
      <c r="F49" s="173">
        <f>+SUM(F50:F54)</f>
        <v>72957.490000000005</v>
      </c>
      <c r="G49" s="177">
        <f>+E49/E85</f>
        <v>4.880970695551462E-3</v>
      </c>
      <c r="H49" s="177">
        <f>+F49/F85</f>
        <v>1.0608058936099283E-2</v>
      </c>
      <c r="I49" s="177">
        <f t="shared" si="0"/>
        <v>2.6239644814502525</v>
      </c>
      <c r="J49" s="177">
        <f t="shared" si="0"/>
        <v>1.9861130325233931</v>
      </c>
      <c r="L49" s="7"/>
      <c r="M49" s="8"/>
    </row>
    <row r="50" spans="2:13" x14ac:dyDescent="0.25">
      <c r="B50" s="97" t="s">
        <v>119</v>
      </c>
      <c r="C50" s="175">
        <v>3795.2</v>
      </c>
      <c r="D50" s="175">
        <v>14065.42</v>
      </c>
      <c r="E50" s="175">
        <v>13753.669999999998</v>
      </c>
      <c r="F50" s="175">
        <v>23495.949999999993</v>
      </c>
      <c r="G50" s="176">
        <f>+E50/E49</f>
        <v>1</v>
      </c>
      <c r="H50" s="176">
        <f>+F50/F49</f>
        <v>0.32204986766951538</v>
      </c>
      <c r="I50" s="176">
        <f t="shared" si="0"/>
        <v>2.6239644814502525</v>
      </c>
      <c r="J50" s="176">
        <f t="shared" si="0"/>
        <v>0.67047624599905253</v>
      </c>
      <c r="L50" s="7"/>
      <c r="M50" s="8"/>
    </row>
    <row r="51" spans="2:13" x14ac:dyDescent="0.25">
      <c r="B51" s="97" t="s">
        <v>120</v>
      </c>
      <c r="C51" s="175">
        <v>0</v>
      </c>
      <c r="D51" s="175">
        <v>10366.84</v>
      </c>
      <c r="E51" s="175">
        <v>0</v>
      </c>
      <c r="F51" s="175">
        <v>49461.540000000008</v>
      </c>
      <c r="G51" s="176">
        <f>+E51/E49</f>
        <v>0</v>
      </c>
      <c r="H51" s="176">
        <f>+F51/F49</f>
        <v>0.67795013233048462</v>
      </c>
      <c r="I51" s="176">
        <v>0</v>
      </c>
      <c r="J51" s="176">
        <f t="shared" si="0"/>
        <v>3.7711298717834953</v>
      </c>
      <c r="L51" s="7"/>
      <c r="M51" s="8"/>
    </row>
    <row r="52" spans="2:13" x14ac:dyDescent="0.25">
      <c r="B52" s="97" t="s">
        <v>121</v>
      </c>
      <c r="C52" s="175">
        <v>0</v>
      </c>
      <c r="D52" s="175">
        <v>0</v>
      </c>
      <c r="E52" s="175">
        <v>0</v>
      </c>
      <c r="F52" s="175">
        <v>0</v>
      </c>
      <c r="G52" s="176">
        <f>+E52/E49</f>
        <v>0</v>
      </c>
      <c r="H52" s="176">
        <f>+F52/F49</f>
        <v>0</v>
      </c>
      <c r="I52" s="176">
        <v>0</v>
      </c>
      <c r="J52" s="176">
        <v>0</v>
      </c>
      <c r="L52" s="7"/>
      <c r="M52" s="8"/>
    </row>
    <row r="53" spans="2:13" x14ac:dyDescent="0.25">
      <c r="B53" s="97" t="s">
        <v>122</v>
      </c>
      <c r="C53" s="175">
        <v>0</v>
      </c>
      <c r="D53" s="175">
        <v>0</v>
      </c>
      <c r="E53" s="175">
        <v>0</v>
      </c>
      <c r="F53" s="175">
        <v>0</v>
      </c>
      <c r="G53" s="176">
        <f>+E53/E49</f>
        <v>0</v>
      </c>
      <c r="H53" s="176">
        <f>+F53/F49</f>
        <v>0</v>
      </c>
      <c r="I53" s="176">
        <v>0</v>
      </c>
      <c r="J53" s="176">
        <v>0</v>
      </c>
      <c r="L53" s="7"/>
      <c r="M53" s="8"/>
    </row>
    <row r="54" spans="2:13" x14ac:dyDescent="0.25">
      <c r="B54" s="97" t="s">
        <v>123</v>
      </c>
      <c r="C54" s="175">
        <v>0</v>
      </c>
      <c r="D54" s="175">
        <v>0</v>
      </c>
      <c r="E54" s="175">
        <v>0</v>
      </c>
      <c r="F54" s="175">
        <v>0</v>
      </c>
      <c r="G54" s="176">
        <f>+E54/E49</f>
        <v>0</v>
      </c>
      <c r="H54" s="176">
        <f>+F54/F49</f>
        <v>0</v>
      </c>
      <c r="I54" s="176">
        <v>0</v>
      </c>
      <c r="J54" s="176">
        <v>0</v>
      </c>
      <c r="L54" s="7"/>
      <c r="M54" s="8"/>
    </row>
    <row r="55" spans="2:13" x14ac:dyDescent="0.25">
      <c r="B55" s="107" t="s">
        <v>59</v>
      </c>
      <c r="C55" s="173">
        <f>+SUM(C56:C60)</f>
        <v>59623</v>
      </c>
      <c r="D55" s="173">
        <f>+SUM(D56:D60)</f>
        <v>1461680.14</v>
      </c>
      <c r="E55" s="173">
        <f>+SUM(E56:E60)</f>
        <v>126214.05</v>
      </c>
      <c r="F55" s="173">
        <f>+SUM(F56:F60)</f>
        <v>1276631.9900000002</v>
      </c>
      <c r="G55" s="177">
        <f>+E55/E85</f>
        <v>4.4791468707397163E-2</v>
      </c>
      <c r="H55" s="177">
        <f>+F55/F85</f>
        <v>0.18562298935489299</v>
      </c>
      <c r="I55" s="177">
        <f t="shared" si="0"/>
        <v>1.1168684903476847</v>
      </c>
      <c r="J55" s="177">
        <f t="shared" si="0"/>
        <v>-0.1265996198046446</v>
      </c>
      <c r="L55" s="7"/>
      <c r="M55" s="8"/>
    </row>
    <row r="56" spans="2:13" x14ac:dyDescent="0.25">
      <c r="B56" s="97" t="s">
        <v>119</v>
      </c>
      <c r="C56" s="175">
        <v>0</v>
      </c>
      <c r="D56" s="175">
        <v>0</v>
      </c>
      <c r="E56" s="175">
        <v>0</v>
      </c>
      <c r="F56" s="175">
        <v>0</v>
      </c>
      <c r="G56" s="176">
        <f>+E56/E55</f>
        <v>0</v>
      </c>
      <c r="H56" s="176">
        <f>+F56/F55</f>
        <v>0</v>
      </c>
      <c r="I56" s="176">
        <v>0</v>
      </c>
      <c r="J56" s="176">
        <v>0</v>
      </c>
      <c r="L56" s="7"/>
      <c r="M56" s="8"/>
    </row>
    <row r="57" spans="2:13" x14ac:dyDescent="0.25">
      <c r="B57" s="97" t="s">
        <v>120</v>
      </c>
      <c r="C57" s="175">
        <v>0</v>
      </c>
      <c r="D57" s="175">
        <v>0</v>
      </c>
      <c r="E57" s="175">
        <v>0</v>
      </c>
      <c r="F57" s="175">
        <v>0</v>
      </c>
      <c r="G57" s="176">
        <f>+E57/E55</f>
        <v>0</v>
      </c>
      <c r="H57" s="176">
        <f>+F57/F55</f>
        <v>0</v>
      </c>
      <c r="I57" s="176">
        <v>0</v>
      </c>
      <c r="J57" s="176">
        <v>0</v>
      </c>
      <c r="L57" s="7"/>
      <c r="M57" s="8"/>
    </row>
    <row r="58" spans="2:13" x14ac:dyDescent="0.25">
      <c r="B58" s="97" t="s">
        <v>121</v>
      </c>
      <c r="C58" s="175">
        <v>0</v>
      </c>
      <c r="D58" s="175">
        <v>0</v>
      </c>
      <c r="E58" s="175">
        <v>0</v>
      </c>
      <c r="F58" s="175">
        <v>0</v>
      </c>
      <c r="G58" s="176">
        <f>+E58/E55</f>
        <v>0</v>
      </c>
      <c r="H58" s="176">
        <f>+F58/F55</f>
        <v>0</v>
      </c>
      <c r="I58" s="176">
        <v>0</v>
      </c>
      <c r="J58" s="176">
        <v>0</v>
      </c>
      <c r="L58" s="7"/>
      <c r="M58" s="8"/>
    </row>
    <row r="59" spans="2:13" x14ac:dyDescent="0.25">
      <c r="B59" s="97" t="s">
        <v>122</v>
      </c>
      <c r="C59" s="175">
        <v>0</v>
      </c>
      <c r="D59" s="175">
        <v>1448907.14</v>
      </c>
      <c r="E59" s="175">
        <v>74950</v>
      </c>
      <c r="F59" s="175">
        <v>1276631.9900000002</v>
      </c>
      <c r="G59" s="176">
        <f>+E59/E55</f>
        <v>0.59383246159995662</v>
      </c>
      <c r="H59" s="176">
        <f>+F59/F55</f>
        <v>1</v>
      </c>
      <c r="I59" s="176">
        <v>1</v>
      </c>
      <c r="J59" s="176">
        <f t="shared" si="0"/>
        <v>-0.11890006284322657</v>
      </c>
      <c r="L59" s="7"/>
      <c r="M59" s="8"/>
    </row>
    <row r="60" spans="2:13" x14ac:dyDescent="0.25">
      <c r="B60" s="97" t="s">
        <v>123</v>
      </c>
      <c r="C60" s="175">
        <v>59623</v>
      </c>
      <c r="D60" s="175">
        <v>12773</v>
      </c>
      <c r="E60" s="175">
        <v>51264.05</v>
      </c>
      <c r="F60" s="175">
        <v>0</v>
      </c>
      <c r="G60" s="176">
        <f>+E60/E55</f>
        <v>0.40616753840004344</v>
      </c>
      <c r="H60" s="176">
        <f>+F60/F55</f>
        <v>0</v>
      </c>
      <c r="I60" s="176">
        <f t="shared" si="0"/>
        <v>-0.14019673615886483</v>
      </c>
      <c r="J60" s="176">
        <f t="shared" si="0"/>
        <v>-1</v>
      </c>
      <c r="L60" s="7"/>
      <c r="M60" s="8"/>
    </row>
    <row r="61" spans="2:13" x14ac:dyDescent="0.25">
      <c r="B61" s="107" t="s">
        <v>81</v>
      </c>
      <c r="C61" s="173">
        <f>+SUM(C62:C66)</f>
        <v>0</v>
      </c>
      <c r="D61" s="173">
        <f>+SUM(D62:D66)</f>
        <v>0</v>
      </c>
      <c r="E61" s="173">
        <f>+SUM(E62:E66)</f>
        <v>0</v>
      </c>
      <c r="F61" s="173">
        <f>+SUM(F62:F66)</f>
        <v>0</v>
      </c>
      <c r="G61" s="177">
        <f>+E61/E85</f>
        <v>0</v>
      </c>
      <c r="H61" s="177">
        <f>+F61/F85</f>
        <v>0</v>
      </c>
      <c r="I61" s="177">
        <v>0</v>
      </c>
      <c r="J61" s="177">
        <v>0</v>
      </c>
      <c r="L61" s="7"/>
      <c r="M61" s="8"/>
    </row>
    <row r="62" spans="2:13" x14ac:dyDescent="0.25">
      <c r="B62" s="97" t="s">
        <v>119</v>
      </c>
      <c r="C62" s="175">
        <v>0</v>
      </c>
      <c r="D62" s="175">
        <v>0</v>
      </c>
      <c r="E62" s="175">
        <v>0</v>
      </c>
      <c r="F62" s="175">
        <v>0</v>
      </c>
      <c r="G62" s="176">
        <v>0</v>
      </c>
      <c r="H62" s="176">
        <v>0</v>
      </c>
      <c r="I62" s="176">
        <v>0</v>
      </c>
      <c r="J62" s="176">
        <v>0</v>
      </c>
      <c r="L62" s="7"/>
      <c r="M62" s="8"/>
    </row>
    <row r="63" spans="2:13" x14ac:dyDescent="0.25">
      <c r="B63" s="97" t="s">
        <v>120</v>
      </c>
      <c r="C63" s="175">
        <v>0</v>
      </c>
      <c r="D63" s="175">
        <v>0</v>
      </c>
      <c r="E63" s="175">
        <v>0</v>
      </c>
      <c r="F63" s="175">
        <v>0</v>
      </c>
      <c r="G63" s="176">
        <v>0</v>
      </c>
      <c r="H63" s="176">
        <v>0</v>
      </c>
      <c r="I63" s="176">
        <v>0</v>
      </c>
      <c r="J63" s="176">
        <v>0</v>
      </c>
      <c r="L63" s="7"/>
      <c r="M63" s="8"/>
    </row>
    <row r="64" spans="2:13" x14ac:dyDescent="0.25">
      <c r="B64" s="97" t="s">
        <v>121</v>
      </c>
      <c r="C64" s="175">
        <v>0</v>
      </c>
      <c r="D64" s="175">
        <v>0</v>
      </c>
      <c r="E64" s="175">
        <v>0</v>
      </c>
      <c r="F64" s="175">
        <v>0</v>
      </c>
      <c r="G64" s="176">
        <v>0</v>
      </c>
      <c r="H64" s="176">
        <v>0</v>
      </c>
      <c r="I64" s="176">
        <v>0</v>
      </c>
      <c r="J64" s="176">
        <v>0</v>
      </c>
      <c r="L64" s="7"/>
      <c r="M64" s="8"/>
    </row>
    <row r="65" spans="2:13" x14ac:dyDescent="0.25">
      <c r="B65" s="97" t="s">
        <v>122</v>
      </c>
      <c r="C65" s="175">
        <v>0</v>
      </c>
      <c r="D65" s="175">
        <v>0</v>
      </c>
      <c r="E65" s="175">
        <v>0</v>
      </c>
      <c r="F65" s="175">
        <v>0</v>
      </c>
      <c r="G65" s="176">
        <v>0</v>
      </c>
      <c r="H65" s="176">
        <v>0</v>
      </c>
      <c r="I65" s="176">
        <v>0</v>
      </c>
      <c r="J65" s="176">
        <v>0</v>
      </c>
      <c r="L65" s="7"/>
      <c r="M65" s="8"/>
    </row>
    <row r="66" spans="2:13" x14ac:dyDescent="0.25">
      <c r="B66" s="97" t="s">
        <v>123</v>
      </c>
      <c r="C66" s="175">
        <v>0</v>
      </c>
      <c r="D66" s="175">
        <v>0</v>
      </c>
      <c r="E66" s="175">
        <v>0</v>
      </c>
      <c r="F66" s="175">
        <v>0</v>
      </c>
      <c r="G66" s="176">
        <v>0</v>
      </c>
      <c r="H66" s="176">
        <v>0</v>
      </c>
      <c r="I66" s="176">
        <v>0</v>
      </c>
      <c r="J66" s="176">
        <v>0</v>
      </c>
      <c r="L66" s="7"/>
      <c r="M66" s="8"/>
    </row>
    <row r="67" spans="2:13" x14ac:dyDescent="0.25">
      <c r="B67" s="107" t="s">
        <v>51</v>
      </c>
      <c r="C67" s="173">
        <f>+SUM(C68:C72)</f>
        <v>0</v>
      </c>
      <c r="D67" s="173">
        <f>+SUM(D68:D72)</f>
        <v>0</v>
      </c>
      <c r="E67" s="173">
        <f>+SUM(E68:E72)</f>
        <v>0</v>
      </c>
      <c r="F67" s="173">
        <f>+SUM(F68:F72)</f>
        <v>0</v>
      </c>
      <c r="G67" s="177">
        <f>+E67/E85</f>
        <v>0</v>
      </c>
      <c r="H67" s="177">
        <f>+F67/F85</f>
        <v>0</v>
      </c>
      <c r="I67" s="177">
        <v>0</v>
      </c>
      <c r="J67" s="177">
        <v>0</v>
      </c>
      <c r="L67" s="7"/>
      <c r="M67" s="8"/>
    </row>
    <row r="68" spans="2:13" x14ac:dyDescent="0.25">
      <c r="B68" s="97" t="s">
        <v>119</v>
      </c>
      <c r="C68" s="175">
        <v>0</v>
      </c>
      <c r="D68" s="175">
        <v>0</v>
      </c>
      <c r="E68" s="175">
        <v>0</v>
      </c>
      <c r="F68" s="175">
        <v>0</v>
      </c>
      <c r="G68" s="176">
        <v>0</v>
      </c>
      <c r="H68" s="176">
        <v>0</v>
      </c>
      <c r="I68" s="176">
        <v>0</v>
      </c>
      <c r="J68" s="176">
        <v>0</v>
      </c>
      <c r="L68" s="7"/>
      <c r="M68" s="8"/>
    </row>
    <row r="69" spans="2:13" x14ac:dyDescent="0.25">
      <c r="B69" s="97" t="s">
        <v>120</v>
      </c>
      <c r="C69" s="175">
        <v>0</v>
      </c>
      <c r="D69" s="175">
        <v>0</v>
      </c>
      <c r="E69" s="175">
        <v>0</v>
      </c>
      <c r="F69" s="175">
        <v>0</v>
      </c>
      <c r="G69" s="176">
        <v>0</v>
      </c>
      <c r="H69" s="176">
        <v>0</v>
      </c>
      <c r="I69" s="176">
        <v>0</v>
      </c>
      <c r="J69" s="176">
        <v>0</v>
      </c>
      <c r="L69" s="7"/>
      <c r="M69" s="8"/>
    </row>
    <row r="70" spans="2:13" x14ac:dyDescent="0.25">
      <c r="B70" s="97" t="s">
        <v>121</v>
      </c>
      <c r="C70" s="175">
        <v>0</v>
      </c>
      <c r="D70" s="175">
        <v>0</v>
      </c>
      <c r="E70" s="175">
        <v>0</v>
      </c>
      <c r="F70" s="175">
        <v>0</v>
      </c>
      <c r="G70" s="176">
        <v>0</v>
      </c>
      <c r="H70" s="176">
        <v>0</v>
      </c>
      <c r="I70" s="176">
        <v>0</v>
      </c>
      <c r="J70" s="176">
        <v>0</v>
      </c>
      <c r="L70" s="7"/>
      <c r="M70" s="8"/>
    </row>
    <row r="71" spans="2:13" x14ac:dyDescent="0.25">
      <c r="B71" s="97" t="s">
        <v>122</v>
      </c>
      <c r="C71" s="175">
        <v>0</v>
      </c>
      <c r="D71" s="175">
        <v>0</v>
      </c>
      <c r="E71" s="175">
        <v>0</v>
      </c>
      <c r="F71" s="175">
        <v>0</v>
      </c>
      <c r="G71" s="176">
        <v>0</v>
      </c>
      <c r="H71" s="176">
        <v>0</v>
      </c>
      <c r="I71" s="176">
        <v>0</v>
      </c>
      <c r="J71" s="176">
        <v>0</v>
      </c>
      <c r="L71" s="7"/>
      <c r="M71" s="8"/>
    </row>
    <row r="72" spans="2:13" x14ac:dyDescent="0.25">
      <c r="B72" s="97" t="s">
        <v>123</v>
      </c>
      <c r="C72" s="175">
        <v>0</v>
      </c>
      <c r="D72" s="175">
        <v>0</v>
      </c>
      <c r="E72" s="175">
        <v>0</v>
      </c>
      <c r="F72" s="175">
        <v>0</v>
      </c>
      <c r="G72" s="176">
        <v>0</v>
      </c>
      <c r="H72" s="176">
        <v>0</v>
      </c>
      <c r="I72" s="176">
        <v>0</v>
      </c>
      <c r="J72" s="176">
        <v>0</v>
      </c>
      <c r="L72" s="7"/>
      <c r="M72" s="8"/>
    </row>
    <row r="73" spans="2:13" x14ac:dyDescent="0.25">
      <c r="B73" s="107" t="s">
        <v>63</v>
      </c>
      <c r="C73" s="173">
        <f>+SUM(C74:C78)</f>
        <v>0</v>
      </c>
      <c r="D73" s="173">
        <f>+SUM(D74:D78)</f>
        <v>0</v>
      </c>
      <c r="E73" s="173">
        <f>+SUM(E74:E78)</f>
        <v>0</v>
      </c>
      <c r="F73" s="173">
        <f>+SUM(F74:F78)</f>
        <v>0</v>
      </c>
      <c r="G73" s="177">
        <f>+E73/E85</f>
        <v>0</v>
      </c>
      <c r="H73" s="177">
        <f>+F73/F85</f>
        <v>0</v>
      </c>
      <c r="I73" s="177">
        <v>0</v>
      </c>
      <c r="J73" s="177">
        <v>0</v>
      </c>
      <c r="L73" s="7"/>
      <c r="M73" s="8"/>
    </row>
    <row r="74" spans="2:13" x14ac:dyDescent="0.25">
      <c r="B74" s="97" t="s">
        <v>119</v>
      </c>
      <c r="C74" s="175">
        <v>0</v>
      </c>
      <c r="D74" s="175">
        <v>0</v>
      </c>
      <c r="E74" s="175">
        <v>0</v>
      </c>
      <c r="F74" s="175">
        <v>0</v>
      </c>
      <c r="G74" s="176">
        <v>0</v>
      </c>
      <c r="H74" s="176">
        <v>0</v>
      </c>
      <c r="I74" s="176">
        <v>0</v>
      </c>
      <c r="J74" s="176">
        <v>0</v>
      </c>
      <c r="L74" s="7"/>
      <c r="M74" s="8"/>
    </row>
    <row r="75" spans="2:13" x14ac:dyDescent="0.25">
      <c r="B75" s="97" t="s">
        <v>120</v>
      </c>
      <c r="C75" s="175">
        <v>0</v>
      </c>
      <c r="D75" s="175">
        <v>0</v>
      </c>
      <c r="E75" s="175">
        <v>0</v>
      </c>
      <c r="F75" s="175">
        <v>0</v>
      </c>
      <c r="G75" s="176">
        <v>0</v>
      </c>
      <c r="H75" s="176">
        <v>0</v>
      </c>
      <c r="I75" s="176">
        <v>0</v>
      </c>
      <c r="J75" s="176">
        <v>0</v>
      </c>
      <c r="L75" s="7"/>
      <c r="M75" s="8"/>
    </row>
    <row r="76" spans="2:13" x14ac:dyDescent="0.25">
      <c r="B76" s="97" t="s">
        <v>121</v>
      </c>
      <c r="C76" s="175">
        <v>0</v>
      </c>
      <c r="D76" s="175">
        <v>0</v>
      </c>
      <c r="E76" s="175">
        <v>0</v>
      </c>
      <c r="F76" s="175">
        <v>0</v>
      </c>
      <c r="G76" s="176">
        <v>0</v>
      </c>
      <c r="H76" s="176">
        <v>0</v>
      </c>
      <c r="I76" s="176">
        <v>0</v>
      </c>
      <c r="J76" s="176">
        <v>0</v>
      </c>
      <c r="L76" s="7"/>
      <c r="M76" s="8"/>
    </row>
    <row r="77" spans="2:13" x14ac:dyDescent="0.25">
      <c r="B77" s="97" t="s">
        <v>122</v>
      </c>
      <c r="C77" s="175">
        <v>0</v>
      </c>
      <c r="D77" s="175">
        <v>0</v>
      </c>
      <c r="E77" s="175">
        <v>0</v>
      </c>
      <c r="F77" s="175">
        <v>0</v>
      </c>
      <c r="G77" s="176">
        <v>0</v>
      </c>
      <c r="H77" s="176">
        <v>0</v>
      </c>
      <c r="I77" s="176">
        <v>0</v>
      </c>
      <c r="J77" s="176">
        <v>0</v>
      </c>
      <c r="L77" s="7"/>
      <c r="M77" s="8"/>
    </row>
    <row r="78" spans="2:13" x14ac:dyDescent="0.25">
      <c r="B78" s="97" t="s">
        <v>123</v>
      </c>
      <c r="C78" s="175">
        <v>0</v>
      </c>
      <c r="D78" s="175">
        <v>0</v>
      </c>
      <c r="E78" s="175">
        <v>0</v>
      </c>
      <c r="F78" s="175">
        <v>0</v>
      </c>
      <c r="G78" s="176">
        <v>0</v>
      </c>
      <c r="H78" s="176">
        <v>0</v>
      </c>
      <c r="I78" s="176">
        <v>0</v>
      </c>
      <c r="J78" s="176">
        <v>0</v>
      </c>
      <c r="L78" s="7"/>
      <c r="M78" s="8"/>
    </row>
    <row r="79" spans="2:13" x14ac:dyDescent="0.25">
      <c r="B79" s="107" t="s">
        <v>60</v>
      </c>
      <c r="C79" s="173">
        <f>+SUM(C80:C84)</f>
        <v>128.33000000000001</v>
      </c>
      <c r="D79" s="173">
        <f>+SUM(D80:D84)</f>
        <v>1347339</v>
      </c>
      <c r="E79" s="173">
        <f>+SUM(E80:E84)</f>
        <v>35133.61</v>
      </c>
      <c r="F79" s="173">
        <f>+SUM(F80:F84)</f>
        <v>1792204</v>
      </c>
      <c r="G79" s="177">
        <f>+E79/E85</f>
        <v>1.2468389952567847E-2</v>
      </c>
      <c r="H79" s="177">
        <f>+F79/F85</f>
        <v>0.2605874415020703</v>
      </c>
      <c r="I79" s="177">
        <f t="shared" ref="I79:J83" si="1">+(E79-C79)/C79</f>
        <v>272.77550066235483</v>
      </c>
      <c r="J79" s="177">
        <f t="shared" si="1"/>
        <v>0.3301804519872133</v>
      </c>
      <c r="L79" s="7"/>
      <c r="M79" s="8"/>
    </row>
    <row r="80" spans="2:13" x14ac:dyDescent="0.25">
      <c r="B80" s="97" t="s">
        <v>119</v>
      </c>
      <c r="C80" s="175">
        <v>0</v>
      </c>
      <c r="D80" s="175">
        <v>0</v>
      </c>
      <c r="E80" s="175">
        <v>0</v>
      </c>
      <c r="F80" s="175">
        <v>0</v>
      </c>
      <c r="G80" s="176">
        <f>+E80/E79</f>
        <v>0</v>
      </c>
      <c r="H80" s="176">
        <f>+F80/F79</f>
        <v>0</v>
      </c>
      <c r="I80" s="176">
        <v>0</v>
      </c>
      <c r="J80" s="176">
        <v>0</v>
      </c>
      <c r="L80" s="7"/>
      <c r="M80" s="8"/>
    </row>
    <row r="81" spans="2:13" x14ac:dyDescent="0.25">
      <c r="B81" s="97" t="s">
        <v>120</v>
      </c>
      <c r="C81" s="175">
        <v>128.33000000000001</v>
      </c>
      <c r="D81" s="175">
        <v>0</v>
      </c>
      <c r="E81" s="175">
        <v>6511.93</v>
      </c>
      <c r="F81" s="175">
        <v>0</v>
      </c>
      <c r="G81" s="176">
        <f>+E81/E79</f>
        <v>0.18534759166507514</v>
      </c>
      <c r="H81" s="176">
        <f>+F81/F79</f>
        <v>0</v>
      </c>
      <c r="I81" s="176">
        <f t="shared" si="1"/>
        <v>49.743629704667654</v>
      </c>
      <c r="J81" s="176">
        <v>0</v>
      </c>
      <c r="L81" s="7"/>
      <c r="M81" s="8"/>
    </row>
    <row r="82" spans="2:13" x14ac:dyDescent="0.25">
      <c r="B82" s="97" t="s">
        <v>121</v>
      </c>
      <c r="C82" s="175">
        <v>0</v>
      </c>
      <c r="D82" s="175">
        <v>0</v>
      </c>
      <c r="E82" s="175">
        <v>28621.68</v>
      </c>
      <c r="F82" s="175">
        <v>0</v>
      </c>
      <c r="G82" s="176">
        <f>+E82/E79</f>
        <v>0.81465240833492492</v>
      </c>
      <c r="H82" s="176">
        <f>+F82/F79</f>
        <v>0</v>
      </c>
      <c r="I82" s="176">
        <v>1</v>
      </c>
      <c r="J82" s="176">
        <v>0</v>
      </c>
      <c r="L82" s="7"/>
      <c r="M82" s="8"/>
    </row>
    <row r="83" spans="2:13" x14ac:dyDescent="0.25">
      <c r="B83" s="97" t="s">
        <v>122</v>
      </c>
      <c r="C83" s="175">
        <v>0</v>
      </c>
      <c r="D83" s="175">
        <v>1347339</v>
      </c>
      <c r="E83" s="175">
        <v>0</v>
      </c>
      <c r="F83" s="175">
        <v>1792204</v>
      </c>
      <c r="G83" s="176">
        <f>+E83/E79</f>
        <v>0</v>
      </c>
      <c r="H83" s="176">
        <f>+F83/F79</f>
        <v>1</v>
      </c>
      <c r="I83" s="176">
        <v>0</v>
      </c>
      <c r="J83" s="176">
        <f t="shared" si="1"/>
        <v>0.3301804519872133</v>
      </c>
      <c r="L83" s="7"/>
      <c r="M83" s="8"/>
    </row>
    <row r="84" spans="2:13" ht="15.75" thickBot="1" x14ac:dyDescent="0.3">
      <c r="B84" s="97" t="s">
        <v>123</v>
      </c>
      <c r="C84" s="175">
        <v>0</v>
      </c>
      <c r="D84" s="175">
        <v>0</v>
      </c>
      <c r="E84" s="175">
        <v>0</v>
      </c>
      <c r="F84" s="175">
        <v>0</v>
      </c>
      <c r="G84" s="178">
        <f>+E84/E79</f>
        <v>0</v>
      </c>
      <c r="H84" s="178">
        <f>+F84/F79</f>
        <v>0</v>
      </c>
      <c r="I84" s="178">
        <v>0</v>
      </c>
      <c r="J84" s="178">
        <v>0</v>
      </c>
      <c r="L84" s="7"/>
      <c r="M84" s="8"/>
    </row>
    <row r="85" spans="2:13" ht="15.75" thickBot="1" x14ac:dyDescent="0.3">
      <c r="B85" s="179" t="s">
        <v>38</v>
      </c>
      <c r="C85" s="180">
        <f t="shared" ref="C85:H85" si="2">+C79+C73+C67+C61+C55+C49+C43+C37+C31+C25+C19+C13+C7</f>
        <v>2710643.67</v>
      </c>
      <c r="D85" s="180">
        <f t="shared" si="2"/>
        <v>7021877.6599999992</v>
      </c>
      <c r="E85" s="180">
        <f t="shared" si="2"/>
        <v>2817814.5000000005</v>
      </c>
      <c r="F85" s="180">
        <f t="shared" si="2"/>
        <v>6877553.2300000014</v>
      </c>
      <c r="G85" s="181">
        <f t="shared" si="2"/>
        <v>1</v>
      </c>
      <c r="H85" s="181">
        <f t="shared" si="2"/>
        <v>-6.591949208711867E-17</v>
      </c>
      <c r="I85" s="181">
        <f>(E85-C85)/C85</f>
        <v>3.9537041030553659E-2</v>
      </c>
      <c r="J85" s="181">
        <f>(F85-D85)/D85</f>
        <v>-2.0553538097386598E-2</v>
      </c>
      <c r="L85" s="7"/>
      <c r="M85" s="8"/>
    </row>
    <row r="86" spans="2:13" x14ac:dyDescent="0.25">
      <c r="B86" s="31" t="s">
        <v>39</v>
      </c>
    </row>
    <row r="87" spans="2:13" x14ac:dyDescent="0.25">
      <c r="B87" s="31" t="s">
        <v>40</v>
      </c>
    </row>
    <row r="88" spans="2:13" x14ac:dyDescent="0.25">
      <c r="B88" s="32" t="s">
        <v>66</v>
      </c>
    </row>
  </sheetData>
  <mergeCells count="8">
    <mergeCell ref="B2:J2"/>
    <mergeCell ref="B3:J3"/>
    <mergeCell ref="B4:J4"/>
    <mergeCell ref="B5:B6"/>
    <mergeCell ref="C5:D5"/>
    <mergeCell ref="E5:F5"/>
    <mergeCell ref="G5:H5"/>
    <mergeCell ref="I5:J5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9AD3-618D-46E0-86A7-E5D6E75950F3}">
  <sheetPr>
    <pageSetUpPr fitToPage="1"/>
  </sheetPr>
  <dimension ref="A1:G13"/>
  <sheetViews>
    <sheetView showGridLines="0" showWhiteSpace="0" zoomScale="80" zoomScaleNormal="80" zoomScaleSheetLayoutView="100" zoomScalePageLayoutView="50" workbookViewId="0">
      <selection activeCell="F23" sqref="F23"/>
    </sheetView>
  </sheetViews>
  <sheetFormatPr baseColWidth="10" defaultColWidth="11.42578125" defaultRowHeight="15" x14ac:dyDescent="0.25"/>
  <cols>
    <col min="1" max="1" width="13.28515625" style="12" customWidth="1"/>
    <col min="2" max="2" width="15.7109375" style="12" customWidth="1"/>
    <col min="3" max="6" width="17.42578125" style="12" customWidth="1"/>
    <col min="7" max="7" width="17.42578125" style="13" customWidth="1"/>
    <col min="8" max="8" width="5.7109375" style="12" customWidth="1"/>
    <col min="9" max="16384" width="11.42578125" style="12"/>
  </cols>
  <sheetData>
    <row r="1" spans="1:7" ht="66.75" customHeight="1" x14ac:dyDescent="0.25">
      <c r="A1" s="11"/>
      <c r="B1" s="2"/>
      <c r="C1" s="3"/>
      <c r="D1" s="3"/>
      <c r="E1" s="4"/>
    </row>
    <row r="2" spans="1:7" ht="33.6" customHeight="1" x14ac:dyDescent="0.25">
      <c r="B2" s="189" t="s">
        <v>29</v>
      </c>
      <c r="C2" s="190"/>
      <c r="D2" s="190"/>
      <c r="E2" s="190"/>
      <c r="F2" s="190"/>
      <c r="G2" s="14"/>
    </row>
    <row r="3" spans="1:7" x14ac:dyDescent="0.25">
      <c r="B3" s="191" t="s">
        <v>2</v>
      </c>
      <c r="C3" s="192"/>
      <c r="D3" s="192"/>
      <c r="E3" s="192"/>
      <c r="F3" s="192"/>
      <c r="G3" s="14"/>
    </row>
    <row r="4" spans="1:7" ht="15" customHeight="1" thickBot="1" x14ac:dyDescent="0.3">
      <c r="B4" s="193" t="s">
        <v>30</v>
      </c>
      <c r="C4" s="194"/>
      <c r="D4" s="194"/>
      <c r="E4" s="194"/>
      <c r="F4" s="194"/>
      <c r="G4" s="15"/>
    </row>
    <row r="5" spans="1:7" ht="15" customHeight="1" x14ac:dyDescent="0.25">
      <c r="B5" s="195" t="s">
        <v>31</v>
      </c>
      <c r="C5" s="197" t="s">
        <v>32</v>
      </c>
      <c r="D5" s="198"/>
      <c r="E5" s="198"/>
      <c r="F5" s="199"/>
      <c r="G5" s="14"/>
    </row>
    <row r="6" spans="1:7" ht="15.75" thickBot="1" x14ac:dyDescent="0.3">
      <c r="B6" s="196"/>
      <c r="C6" s="16">
        <v>2020</v>
      </c>
      <c r="D6" s="16">
        <v>2021</v>
      </c>
      <c r="E6" s="16" t="s">
        <v>33</v>
      </c>
      <c r="F6" s="16" t="s">
        <v>34</v>
      </c>
      <c r="G6" s="14"/>
    </row>
    <row r="7" spans="1:7" x14ac:dyDescent="0.25">
      <c r="B7" s="17" t="s">
        <v>35</v>
      </c>
      <c r="C7" s="18">
        <v>568</v>
      </c>
      <c r="D7" s="18">
        <v>625</v>
      </c>
      <c r="E7" s="19">
        <f>+D7/D10</f>
        <v>1</v>
      </c>
      <c r="F7" s="19">
        <f>+(E7-C7)/C7</f>
        <v>-0.99823943661971826</v>
      </c>
      <c r="G7" s="20"/>
    </row>
    <row r="8" spans="1:7" x14ac:dyDescent="0.25">
      <c r="B8" s="21" t="s">
        <v>36</v>
      </c>
      <c r="C8" s="22">
        <v>2</v>
      </c>
      <c r="D8" s="22">
        <v>0</v>
      </c>
      <c r="E8" s="23">
        <f>+D8/D10</f>
        <v>0</v>
      </c>
      <c r="F8" s="23">
        <f>+(E8-C8)/C8</f>
        <v>-1</v>
      </c>
      <c r="G8" s="20"/>
    </row>
    <row r="9" spans="1:7" ht="15.75" thickBot="1" x14ac:dyDescent="0.3">
      <c r="B9" s="24" t="s">
        <v>37</v>
      </c>
      <c r="C9" s="25">
        <v>0</v>
      </c>
      <c r="D9" s="25">
        <v>0</v>
      </c>
      <c r="E9" s="26">
        <f>+D9/D10</f>
        <v>0</v>
      </c>
      <c r="F9" s="26">
        <v>0</v>
      </c>
      <c r="G9" s="20"/>
    </row>
    <row r="10" spans="1:7" ht="15.75" thickBot="1" x14ac:dyDescent="0.3">
      <c r="B10" s="27" t="s">
        <v>38</v>
      </c>
      <c r="C10" s="28">
        <f>SUM(C7:C9)</f>
        <v>570</v>
      </c>
      <c r="D10" s="28">
        <f>SUM(D7:D9)</f>
        <v>625</v>
      </c>
      <c r="E10" s="29">
        <f>+SUM(E7:E9)</f>
        <v>1</v>
      </c>
      <c r="F10" s="29">
        <f>+(E10-C10)/C10</f>
        <v>-0.99824561403508771</v>
      </c>
      <c r="G10" s="30"/>
    </row>
    <row r="11" spans="1:7" x14ac:dyDescent="0.25">
      <c r="B11" s="31" t="s">
        <v>39</v>
      </c>
    </row>
    <row r="12" spans="1:7" x14ac:dyDescent="0.25">
      <c r="B12" s="31" t="s">
        <v>40</v>
      </c>
    </row>
    <row r="13" spans="1:7" x14ac:dyDescent="0.25">
      <c r="B13" s="32" t="s">
        <v>41</v>
      </c>
    </row>
  </sheetData>
  <mergeCells count="5">
    <mergeCell ref="B2:F2"/>
    <mergeCell ref="B3:F3"/>
    <mergeCell ref="B4:F4"/>
    <mergeCell ref="B5:B6"/>
    <mergeCell ref="C5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B8FE7-2905-4927-B2EB-DFEAB937BFE2}">
  <sheetPr>
    <pageSetUpPr fitToPage="1"/>
  </sheetPr>
  <dimension ref="A1:M23"/>
  <sheetViews>
    <sheetView showWhiteSpace="0" zoomScale="80" zoomScaleNormal="80" zoomScaleSheetLayoutView="100" zoomScalePageLayoutView="50" workbookViewId="0">
      <selection activeCell="N16" sqref="N16"/>
    </sheetView>
  </sheetViews>
  <sheetFormatPr baseColWidth="10" defaultColWidth="11.42578125" defaultRowHeight="15" x14ac:dyDescent="0.25"/>
  <cols>
    <col min="1" max="1" width="4.28515625" style="5" customWidth="1"/>
    <col min="2" max="2" width="6.42578125" style="5" customWidth="1"/>
    <col min="3" max="12" width="17.42578125" style="5" customWidth="1"/>
    <col min="13" max="13" width="6.7109375" style="5" customWidth="1"/>
    <col min="14" max="16384" width="11.42578125" style="5"/>
  </cols>
  <sheetData>
    <row r="1" spans="1:13" ht="66.75" customHeight="1" x14ac:dyDescent="0.25">
      <c r="A1" s="1"/>
      <c r="B1" s="2"/>
      <c r="C1" s="3"/>
      <c r="D1" s="3"/>
      <c r="E1" s="4"/>
      <c r="F1" s="4"/>
      <c r="G1" s="4"/>
      <c r="I1" s="3"/>
      <c r="J1" s="3"/>
      <c r="K1" s="4"/>
    </row>
    <row r="2" spans="1:13" x14ac:dyDescent="0.25">
      <c r="B2" s="33"/>
      <c r="C2" s="214" t="s">
        <v>42</v>
      </c>
      <c r="D2" s="215"/>
      <c r="E2" s="215"/>
      <c r="F2" s="215"/>
      <c r="G2" s="215"/>
      <c r="H2" s="215"/>
      <c r="I2" s="215"/>
      <c r="J2" s="215"/>
      <c r="K2" s="215"/>
      <c r="L2" s="215"/>
      <c r="M2" s="34"/>
    </row>
    <row r="3" spans="1:13" x14ac:dyDescent="0.25">
      <c r="B3" s="35"/>
      <c r="C3" s="216" t="s">
        <v>4</v>
      </c>
      <c r="D3" s="217"/>
      <c r="E3" s="217"/>
      <c r="F3" s="217"/>
      <c r="G3" s="217"/>
      <c r="H3" s="217"/>
      <c r="I3" s="217"/>
      <c r="J3" s="217"/>
      <c r="K3" s="217"/>
      <c r="L3" s="217"/>
      <c r="M3" s="36"/>
    </row>
    <row r="4" spans="1:13" ht="15" customHeight="1" thickBot="1" x14ac:dyDescent="0.3">
      <c r="B4" s="37"/>
      <c r="C4" s="193" t="s">
        <v>30</v>
      </c>
      <c r="D4" s="194"/>
      <c r="E4" s="194"/>
      <c r="F4" s="194"/>
      <c r="G4" s="194"/>
      <c r="H4" s="194"/>
      <c r="I4" s="194"/>
      <c r="J4" s="194"/>
      <c r="K4" s="194"/>
      <c r="L4" s="194"/>
      <c r="M4" s="38"/>
    </row>
    <row r="5" spans="1:13" ht="15" customHeight="1" x14ac:dyDescent="0.25">
      <c r="B5" s="218" t="s">
        <v>43</v>
      </c>
      <c r="C5" s="220" t="s">
        <v>44</v>
      </c>
      <c r="D5" s="222" t="s">
        <v>45</v>
      </c>
      <c r="E5" s="223"/>
      <c r="F5" s="223"/>
      <c r="G5" s="223"/>
      <c r="H5" s="224"/>
      <c r="I5" s="222" t="s">
        <v>46</v>
      </c>
      <c r="J5" s="223"/>
      <c r="K5" s="223"/>
      <c r="L5" s="225"/>
      <c r="M5" s="8"/>
    </row>
    <row r="6" spans="1:13" ht="63" customHeight="1" thickBot="1" x14ac:dyDescent="0.3">
      <c r="B6" s="219"/>
      <c r="C6" s="221"/>
      <c r="D6" s="39">
        <v>2020</v>
      </c>
      <c r="E6" s="39">
        <v>2021</v>
      </c>
      <c r="F6" s="39" t="s">
        <v>33</v>
      </c>
      <c r="G6" s="39" t="s">
        <v>34</v>
      </c>
      <c r="H6" s="40" t="s">
        <v>47</v>
      </c>
      <c r="I6" s="40">
        <v>2020</v>
      </c>
      <c r="J6" s="39">
        <v>2021</v>
      </c>
      <c r="K6" s="39" t="s">
        <v>33</v>
      </c>
      <c r="L6" s="41" t="s">
        <v>34</v>
      </c>
      <c r="M6" s="8"/>
    </row>
    <row r="7" spans="1:13" ht="15" customHeight="1" x14ac:dyDescent="0.25">
      <c r="B7" s="208" t="s">
        <v>48</v>
      </c>
      <c r="C7" s="42" t="s">
        <v>49</v>
      </c>
      <c r="D7" s="43">
        <v>73</v>
      </c>
      <c r="E7" s="43">
        <v>63</v>
      </c>
      <c r="F7" s="44">
        <f>+E7/$E$20</f>
        <v>0.1008</v>
      </c>
      <c r="G7" s="44">
        <f>+(E7-D7)/D7</f>
        <v>-0.13698630136986301</v>
      </c>
      <c r="H7" s="43">
        <f>(E7+D7)/2</f>
        <v>68</v>
      </c>
      <c r="I7" s="202">
        <f>+SUM(D7:D10)</f>
        <v>75</v>
      </c>
      <c r="J7" s="202">
        <f>+SUM(E7:E10)</f>
        <v>67</v>
      </c>
      <c r="K7" s="204">
        <f>+J7/J20</f>
        <v>0.1072</v>
      </c>
      <c r="L7" s="206">
        <f>+(J7-I7)/I7</f>
        <v>-0.10666666666666667</v>
      </c>
      <c r="M7" s="8"/>
    </row>
    <row r="8" spans="1:13" x14ac:dyDescent="0.25">
      <c r="B8" s="209"/>
      <c r="C8" s="45" t="s">
        <v>50</v>
      </c>
      <c r="D8" s="46">
        <v>2</v>
      </c>
      <c r="E8" s="46">
        <v>4</v>
      </c>
      <c r="F8" s="47">
        <f t="shared" ref="F8:F20" si="0">+E8/$E$20</f>
        <v>6.4000000000000003E-3</v>
      </c>
      <c r="G8" s="47">
        <f t="shared" ref="G8:G20" si="1">+(E8-D8)/D8</f>
        <v>1</v>
      </c>
      <c r="H8" s="46">
        <f t="shared" ref="H8:H20" si="2">(E8+D8)/2</f>
        <v>3</v>
      </c>
      <c r="I8" s="211"/>
      <c r="J8" s="211"/>
      <c r="K8" s="212"/>
      <c r="L8" s="213"/>
      <c r="M8" s="8"/>
    </row>
    <row r="9" spans="1:13" x14ac:dyDescent="0.25">
      <c r="B9" s="209"/>
      <c r="C9" s="45" t="s">
        <v>51</v>
      </c>
      <c r="D9" s="48">
        <v>0</v>
      </c>
      <c r="E9" s="48">
        <v>0</v>
      </c>
      <c r="F9" s="49">
        <f t="shared" si="0"/>
        <v>0</v>
      </c>
      <c r="G9" s="49">
        <v>0</v>
      </c>
      <c r="H9" s="48">
        <f t="shared" si="2"/>
        <v>0</v>
      </c>
      <c r="I9" s="211"/>
      <c r="J9" s="211"/>
      <c r="K9" s="212"/>
      <c r="L9" s="213"/>
      <c r="M9" s="8"/>
    </row>
    <row r="10" spans="1:13" ht="15.75" thickBot="1" x14ac:dyDescent="0.3">
      <c r="B10" s="210"/>
      <c r="C10" s="50" t="s">
        <v>52</v>
      </c>
      <c r="D10" s="51">
        <v>0</v>
      </c>
      <c r="E10" s="51">
        <v>0</v>
      </c>
      <c r="F10" s="52">
        <f t="shared" si="0"/>
        <v>0</v>
      </c>
      <c r="G10" s="52">
        <v>0</v>
      </c>
      <c r="H10" s="51">
        <f t="shared" si="2"/>
        <v>0</v>
      </c>
      <c r="I10" s="203"/>
      <c r="J10" s="203"/>
      <c r="K10" s="205"/>
      <c r="L10" s="207"/>
      <c r="M10" s="8"/>
    </row>
    <row r="11" spans="1:13" ht="15" customHeight="1" x14ac:dyDescent="0.25">
      <c r="B11" s="208" t="s">
        <v>53</v>
      </c>
      <c r="C11" s="42" t="s">
        <v>54</v>
      </c>
      <c r="D11" s="43">
        <v>72</v>
      </c>
      <c r="E11" s="43">
        <v>98</v>
      </c>
      <c r="F11" s="44">
        <f t="shared" si="0"/>
        <v>0.15679999999999999</v>
      </c>
      <c r="G11" s="44">
        <f t="shared" si="1"/>
        <v>0.3611111111111111</v>
      </c>
      <c r="H11" s="43">
        <f t="shared" si="2"/>
        <v>85</v>
      </c>
      <c r="I11" s="202">
        <f>+SUM(D11:D17)</f>
        <v>483</v>
      </c>
      <c r="J11" s="202">
        <f>+SUM(E11:E17)</f>
        <v>541</v>
      </c>
      <c r="K11" s="204">
        <f>+J11/J20</f>
        <v>0.86560000000000004</v>
      </c>
      <c r="L11" s="206">
        <f>+(J11-I11)/I11</f>
        <v>0.12008281573498965</v>
      </c>
      <c r="M11" s="8"/>
    </row>
    <row r="12" spans="1:13" x14ac:dyDescent="0.25">
      <c r="B12" s="209"/>
      <c r="C12" s="53" t="s">
        <v>55</v>
      </c>
      <c r="D12" s="48">
        <v>93</v>
      </c>
      <c r="E12" s="48">
        <v>116</v>
      </c>
      <c r="F12" s="49">
        <f t="shared" si="0"/>
        <v>0.18559999999999999</v>
      </c>
      <c r="G12" s="49">
        <f t="shared" si="1"/>
        <v>0.24731182795698925</v>
      </c>
      <c r="H12" s="48">
        <f t="shared" si="2"/>
        <v>104.5</v>
      </c>
      <c r="I12" s="211"/>
      <c r="J12" s="211"/>
      <c r="K12" s="212"/>
      <c r="L12" s="213"/>
      <c r="M12" s="8"/>
    </row>
    <row r="13" spans="1:13" x14ac:dyDescent="0.25">
      <c r="B13" s="209"/>
      <c r="C13" s="53" t="s">
        <v>56</v>
      </c>
      <c r="D13" s="48">
        <v>242</v>
      </c>
      <c r="E13" s="48">
        <v>247</v>
      </c>
      <c r="F13" s="49">
        <f t="shared" si="0"/>
        <v>0.3952</v>
      </c>
      <c r="G13" s="49">
        <f t="shared" si="1"/>
        <v>2.0661157024793389E-2</v>
      </c>
      <c r="H13" s="48">
        <f t="shared" si="2"/>
        <v>244.5</v>
      </c>
      <c r="I13" s="211"/>
      <c r="J13" s="211"/>
      <c r="K13" s="212"/>
      <c r="L13" s="213"/>
      <c r="M13" s="8"/>
    </row>
    <row r="14" spans="1:13" x14ac:dyDescent="0.25">
      <c r="B14" s="209"/>
      <c r="C14" s="53" t="s">
        <v>57</v>
      </c>
      <c r="D14" s="48">
        <v>1</v>
      </c>
      <c r="E14" s="48">
        <v>3</v>
      </c>
      <c r="F14" s="49">
        <f t="shared" si="0"/>
        <v>4.7999999999999996E-3</v>
      </c>
      <c r="G14" s="49">
        <f t="shared" si="1"/>
        <v>2</v>
      </c>
      <c r="H14" s="48">
        <f t="shared" si="2"/>
        <v>2</v>
      </c>
      <c r="I14" s="211"/>
      <c r="J14" s="211"/>
      <c r="K14" s="212"/>
      <c r="L14" s="213"/>
      <c r="M14" s="8"/>
    </row>
    <row r="15" spans="1:13" x14ac:dyDescent="0.25">
      <c r="B15" s="209"/>
      <c r="C15" s="53" t="s">
        <v>58</v>
      </c>
      <c r="D15" s="48">
        <v>38</v>
      </c>
      <c r="E15" s="48">
        <v>37</v>
      </c>
      <c r="F15" s="49">
        <f t="shared" si="0"/>
        <v>5.9200000000000003E-2</v>
      </c>
      <c r="G15" s="49">
        <f t="shared" si="1"/>
        <v>-2.6315789473684209E-2</v>
      </c>
      <c r="H15" s="48">
        <f t="shared" si="2"/>
        <v>37.5</v>
      </c>
      <c r="I15" s="211"/>
      <c r="J15" s="211"/>
      <c r="K15" s="212"/>
      <c r="L15" s="213"/>
      <c r="M15" s="8"/>
    </row>
    <row r="16" spans="1:13" x14ac:dyDescent="0.25">
      <c r="B16" s="209"/>
      <c r="C16" s="53" t="s">
        <v>59</v>
      </c>
      <c r="D16" s="48">
        <v>24</v>
      </c>
      <c r="E16" s="48">
        <v>17</v>
      </c>
      <c r="F16" s="49">
        <f t="shared" si="0"/>
        <v>2.7199999999999998E-2</v>
      </c>
      <c r="G16" s="49">
        <f t="shared" si="1"/>
        <v>-0.29166666666666669</v>
      </c>
      <c r="H16" s="48">
        <f t="shared" si="2"/>
        <v>20.5</v>
      </c>
      <c r="I16" s="211"/>
      <c r="J16" s="211"/>
      <c r="K16" s="212"/>
      <c r="L16" s="213"/>
      <c r="M16" s="8"/>
    </row>
    <row r="17" spans="2:13" ht="15.75" thickBot="1" x14ac:dyDescent="0.3">
      <c r="B17" s="210"/>
      <c r="C17" s="50" t="s">
        <v>60</v>
      </c>
      <c r="D17" s="51">
        <v>13</v>
      </c>
      <c r="E17" s="51">
        <v>23</v>
      </c>
      <c r="F17" s="52">
        <f t="shared" si="0"/>
        <v>3.6799999999999999E-2</v>
      </c>
      <c r="G17" s="52">
        <f t="shared" si="1"/>
        <v>0.76923076923076927</v>
      </c>
      <c r="H17" s="51">
        <f t="shared" si="2"/>
        <v>18</v>
      </c>
      <c r="I17" s="203"/>
      <c r="J17" s="203"/>
      <c r="K17" s="205"/>
      <c r="L17" s="207"/>
      <c r="M17" s="8"/>
    </row>
    <row r="18" spans="2:13" ht="23.25" customHeight="1" x14ac:dyDescent="0.25">
      <c r="B18" s="200" t="s">
        <v>61</v>
      </c>
      <c r="C18" s="53" t="s">
        <v>62</v>
      </c>
      <c r="D18" s="48">
        <v>11</v>
      </c>
      <c r="E18" s="48">
        <v>12</v>
      </c>
      <c r="F18" s="49">
        <f t="shared" si="0"/>
        <v>1.9199999999999998E-2</v>
      </c>
      <c r="G18" s="49">
        <f t="shared" si="1"/>
        <v>9.0909090909090912E-2</v>
      </c>
      <c r="H18" s="48">
        <f t="shared" si="2"/>
        <v>11.5</v>
      </c>
      <c r="I18" s="202">
        <f>+SUM(D18:D19)</f>
        <v>12</v>
      </c>
      <c r="J18" s="202">
        <f>+SUM(E18:E19)</f>
        <v>17</v>
      </c>
      <c r="K18" s="204">
        <f>+J18/J20</f>
        <v>2.7199999999999998E-2</v>
      </c>
      <c r="L18" s="206">
        <f>+(J18-I18)/I18</f>
        <v>0.41666666666666669</v>
      </c>
      <c r="M18" s="8"/>
    </row>
    <row r="19" spans="2:13" ht="23.25" customHeight="1" thickBot="1" x14ac:dyDescent="0.3">
      <c r="B19" s="201"/>
      <c r="C19" s="50" t="s">
        <v>63</v>
      </c>
      <c r="D19" s="51">
        <v>1</v>
      </c>
      <c r="E19" s="51">
        <v>5</v>
      </c>
      <c r="F19" s="52">
        <f t="shared" si="0"/>
        <v>8.0000000000000002E-3</v>
      </c>
      <c r="G19" s="52">
        <f t="shared" si="1"/>
        <v>4</v>
      </c>
      <c r="H19" s="51">
        <f t="shared" si="2"/>
        <v>3</v>
      </c>
      <c r="I19" s="203"/>
      <c r="J19" s="203"/>
      <c r="K19" s="205"/>
      <c r="L19" s="207"/>
      <c r="M19" s="8"/>
    </row>
    <row r="20" spans="2:13" s="57" customFormat="1" ht="15.75" thickBot="1" x14ac:dyDescent="0.3">
      <c r="B20" s="36"/>
      <c r="C20" s="54" t="s">
        <v>38</v>
      </c>
      <c r="D20" s="55">
        <f>SUM(D7:D19)</f>
        <v>570</v>
      </c>
      <c r="E20" s="55">
        <f>SUM(E7:E19)</f>
        <v>625</v>
      </c>
      <c r="F20" s="56">
        <f t="shared" si="0"/>
        <v>1</v>
      </c>
      <c r="G20" s="56">
        <f t="shared" si="1"/>
        <v>9.6491228070175433E-2</v>
      </c>
      <c r="H20" s="55">
        <f t="shared" si="2"/>
        <v>597.5</v>
      </c>
      <c r="I20" s="55">
        <f>SUM(I7:I19)</f>
        <v>570</v>
      </c>
      <c r="J20" s="55">
        <f>SUM(J7:J19)</f>
        <v>625</v>
      </c>
      <c r="K20" s="56">
        <f>SUM(K7:K19)</f>
        <v>1</v>
      </c>
      <c r="L20" s="56">
        <f>+(J20-I20)/I20</f>
        <v>9.6491228070175433E-2</v>
      </c>
    </row>
    <row r="21" spans="2:13" x14ac:dyDescent="0.25">
      <c r="C21" s="31" t="s">
        <v>39</v>
      </c>
    </row>
    <row r="22" spans="2:13" x14ac:dyDescent="0.25">
      <c r="C22" s="31" t="s">
        <v>40</v>
      </c>
    </row>
    <row r="23" spans="2:13" x14ac:dyDescent="0.25">
      <c r="C23" s="32" t="s">
        <v>41</v>
      </c>
    </row>
  </sheetData>
  <mergeCells count="22">
    <mergeCell ref="C2:L2"/>
    <mergeCell ref="C3:L3"/>
    <mergeCell ref="C4:L4"/>
    <mergeCell ref="B5:B6"/>
    <mergeCell ref="C5:C6"/>
    <mergeCell ref="D5:H5"/>
    <mergeCell ref="I5:L5"/>
    <mergeCell ref="B11:B17"/>
    <mergeCell ref="I11:I17"/>
    <mergeCell ref="J11:J17"/>
    <mergeCell ref="K11:K17"/>
    <mergeCell ref="L11:L17"/>
    <mergeCell ref="B7:B10"/>
    <mergeCell ref="I7:I10"/>
    <mergeCell ref="J7:J10"/>
    <mergeCell ref="K7:K10"/>
    <mergeCell ref="L7:L10"/>
    <mergeCell ref="B18:B19"/>
    <mergeCell ref="I18:I19"/>
    <mergeCell ref="J18:J19"/>
    <mergeCell ref="K18:K19"/>
    <mergeCell ref="L18:L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colBreaks count="1" manualBreakCount="1">
    <brk id="1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9BDE-81A3-42B1-B136-7D9CFB7B00B7}">
  <sheetPr>
    <pageSetUpPr fitToPage="1"/>
  </sheetPr>
  <dimension ref="A1:M23"/>
  <sheetViews>
    <sheetView showWhiteSpace="0" zoomScale="80" zoomScaleNormal="80" zoomScaleSheetLayoutView="100" zoomScalePageLayoutView="50" workbookViewId="0">
      <selection activeCell="G26" sqref="G26"/>
    </sheetView>
  </sheetViews>
  <sheetFormatPr baseColWidth="10" defaultColWidth="11.42578125" defaultRowHeight="15" x14ac:dyDescent="0.25"/>
  <cols>
    <col min="1" max="1" width="6.7109375" style="5" customWidth="1"/>
    <col min="2" max="2" width="6.42578125" style="5" customWidth="1"/>
    <col min="3" max="12" width="17.42578125" style="5" customWidth="1"/>
    <col min="13" max="13" width="6.7109375" style="5" customWidth="1"/>
    <col min="14" max="16384" width="11.42578125" style="5"/>
  </cols>
  <sheetData>
    <row r="1" spans="1:13" ht="66.75" customHeight="1" x14ac:dyDescent="0.25">
      <c r="B1" s="2"/>
      <c r="C1" s="3"/>
      <c r="D1" s="3"/>
      <c r="E1" s="4"/>
      <c r="F1" s="4"/>
      <c r="G1" s="4"/>
      <c r="I1" s="3"/>
      <c r="J1" s="3"/>
      <c r="K1" s="4"/>
    </row>
    <row r="2" spans="1:13" x14ac:dyDescent="0.25">
      <c r="A2" s="34"/>
      <c r="B2" s="33"/>
      <c r="C2" s="214" t="s">
        <v>64</v>
      </c>
      <c r="D2" s="215"/>
      <c r="E2" s="215"/>
      <c r="F2" s="215"/>
      <c r="G2" s="215"/>
      <c r="H2" s="215"/>
      <c r="I2" s="215"/>
      <c r="J2" s="215"/>
      <c r="K2" s="215"/>
      <c r="L2" s="215"/>
      <c r="M2" s="34"/>
    </row>
    <row r="3" spans="1:13" x14ac:dyDescent="0.25">
      <c r="A3" s="36"/>
      <c r="B3" s="35"/>
      <c r="C3" s="216" t="s">
        <v>65</v>
      </c>
      <c r="D3" s="217"/>
      <c r="E3" s="217"/>
      <c r="F3" s="217"/>
      <c r="G3" s="217"/>
      <c r="H3" s="217"/>
      <c r="I3" s="217"/>
      <c r="J3" s="217"/>
      <c r="K3" s="217"/>
      <c r="L3" s="217"/>
      <c r="M3" s="36"/>
    </row>
    <row r="4" spans="1:13" ht="15" customHeight="1" thickBot="1" x14ac:dyDescent="0.3">
      <c r="A4" s="38"/>
      <c r="B4" s="37"/>
      <c r="C4" s="193" t="s">
        <v>30</v>
      </c>
      <c r="D4" s="194"/>
      <c r="E4" s="194"/>
      <c r="F4" s="194"/>
      <c r="G4" s="194"/>
      <c r="H4" s="194"/>
      <c r="I4" s="194"/>
      <c r="J4" s="194"/>
      <c r="K4" s="194"/>
      <c r="L4" s="194"/>
      <c r="M4" s="38"/>
    </row>
    <row r="5" spans="1:13" ht="15" customHeight="1" x14ac:dyDescent="0.25">
      <c r="B5" s="218" t="s">
        <v>43</v>
      </c>
      <c r="C5" s="220" t="s">
        <v>44</v>
      </c>
      <c r="D5" s="222" t="s">
        <v>45</v>
      </c>
      <c r="E5" s="223"/>
      <c r="F5" s="223"/>
      <c r="G5" s="223"/>
      <c r="H5" s="224"/>
      <c r="I5" s="222" t="s">
        <v>46</v>
      </c>
      <c r="J5" s="223"/>
      <c r="K5" s="223"/>
      <c r="L5" s="225"/>
    </row>
    <row r="6" spans="1:13" ht="63" customHeight="1" thickBot="1" x14ac:dyDescent="0.3">
      <c r="B6" s="219"/>
      <c r="C6" s="221"/>
      <c r="D6" s="39">
        <v>2020</v>
      </c>
      <c r="E6" s="39">
        <v>2021</v>
      </c>
      <c r="F6" s="39" t="s">
        <v>33</v>
      </c>
      <c r="G6" s="39" t="s">
        <v>34</v>
      </c>
      <c r="H6" s="40" t="s">
        <v>47</v>
      </c>
      <c r="I6" s="39">
        <v>2020</v>
      </c>
      <c r="J6" s="39">
        <v>2021</v>
      </c>
      <c r="K6" s="39" t="s">
        <v>33</v>
      </c>
      <c r="L6" s="41" t="s">
        <v>34</v>
      </c>
    </row>
    <row r="7" spans="1:13" ht="15" customHeight="1" x14ac:dyDescent="0.25">
      <c r="B7" s="208" t="s">
        <v>48</v>
      </c>
      <c r="C7" s="42" t="s">
        <v>49</v>
      </c>
      <c r="D7" s="43">
        <v>73</v>
      </c>
      <c r="E7" s="43">
        <v>63</v>
      </c>
      <c r="F7" s="44">
        <f>+E7/$E$20</f>
        <v>0.1008</v>
      </c>
      <c r="G7" s="44">
        <f>+(E7-D7)/D7</f>
        <v>-0.13698630136986301</v>
      </c>
      <c r="H7" s="58">
        <f>(E7+D7)/2</f>
        <v>68</v>
      </c>
      <c r="I7" s="202">
        <f>+SUM(D7:D10)</f>
        <v>75</v>
      </c>
      <c r="J7" s="202">
        <f>+SUM(E7:E10)</f>
        <v>67</v>
      </c>
      <c r="K7" s="204">
        <f>+J7/J20</f>
        <v>0.1072</v>
      </c>
      <c r="L7" s="204">
        <f>+(J7-I7)/I7</f>
        <v>-0.10666666666666667</v>
      </c>
    </row>
    <row r="8" spans="1:13" x14ac:dyDescent="0.25">
      <c r="B8" s="209"/>
      <c r="C8" s="45" t="s">
        <v>50</v>
      </c>
      <c r="D8" s="46">
        <v>2</v>
      </c>
      <c r="E8" s="46">
        <v>4</v>
      </c>
      <c r="F8" s="47">
        <f t="shared" ref="F8:F20" si="0">+E8/$E$20</f>
        <v>6.4000000000000003E-3</v>
      </c>
      <c r="G8" s="47">
        <f t="shared" ref="G8:G20" si="1">+(E8-D8)/D8</f>
        <v>1</v>
      </c>
      <c r="H8" s="59">
        <f t="shared" ref="H8:H20" si="2">(E8+D8)/2</f>
        <v>3</v>
      </c>
      <c r="I8" s="211"/>
      <c r="J8" s="211"/>
      <c r="K8" s="212"/>
      <c r="L8" s="212"/>
    </row>
    <row r="9" spans="1:13" x14ac:dyDescent="0.25">
      <c r="B9" s="209"/>
      <c r="C9" s="45" t="s">
        <v>51</v>
      </c>
      <c r="D9" s="48">
        <v>0</v>
      </c>
      <c r="E9" s="48">
        <v>0</v>
      </c>
      <c r="F9" s="49">
        <f t="shared" si="0"/>
        <v>0</v>
      </c>
      <c r="G9" s="49">
        <v>0</v>
      </c>
      <c r="H9" s="60">
        <f t="shared" si="2"/>
        <v>0</v>
      </c>
      <c r="I9" s="211"/>
      <c r="J9" s="211"/>
      <c r="K9" s="212"/>
      <c r="L9" s="212"/>
    </row>
    <row r="10" spans="1:13" ht="15.75" thickBot="1" x14ac:dyDescent="0.3">
      <c r="B10" s="210"/>
      <c r="C10" s="50" t="s">
        <v>52</v>
      </c>
      <c r="D10" s="48">
        <v>0</v>
      </c>
      <c r="E10" s="48">
        <v>0</v>
      </c>
      <c r="F10" s="52">
        <f t="shared" si="0"/>
        <v>0</v>
      </c>
      <c r="G10" s="52">
        <v>0</v>
      </c>
      <c r="H10" s="61">
        <f t="shared" si="2"/>
        <v>0</v>
      </c>
      <c r="I10" s="203"/>
      <c r="J10" s="203"/>
      <c r="K10" s="205"/>
      <c r="L10" s="205"/>
    </row>
    <row r="11" spans="1:13" ht="15" customHeight="1" x14ac:dyDescent="0.25">
      <c r="B11" s="208" t="s">
        <v>53</v>
      </c>
      <c r="C11" s="42" t="s">
        <v>54</v>
      </c>
      <c r="D11" s="43">
        <v>72</v>
      </c>
      <c r="E11" s="43">
        <v>98</v>
      </c>
      <c r="F11" s="44">
        <f t="shared" si="0"/>
        <v>0.15679999999999999</v>
      </c>
      <c r="G11" s="44">
        <f t="shared" si="1"/>
        <v>0.3611111111111111</v>
      </c>
      <c r="H11" s="58">
        <f t="shared" si="2"/>
        <v>85</v>
      </c>
      <c r="I11" s="202">
        <f>+SUM(D11:D17)</f>
        <v>483</v>
      </c>
      <c r="J11" s="202">
        <f>+SUM(E11:E17)</f>
        <v>541</v>
      </c>
      <c r="K11" s="204">
        <f>+J11/J20</f>
        <v>0.86560000000000004</v>
      </c>
      <c r="L11" s="204">
        <f>+(J11-I11)/I11</f>
        <v>0.12008281573498965</v>
      </c>
    </row>
    <row r="12" spans="1:13" x14ac:dyDescent="0.25">
      <c r="B12" s="209"/>
      <c r="C12" s="53" t="s">
        <v>55</v>
      </c>
      <c r="D12" s="48">
        <v>93</v>
      </c>
      <c r="E12" s="48">
        <v>116</v>
      </c>
      <c r="F12" s="49">
        <f t="shared" si="0"/>
        <v>0.18559999999999999</v>
      </c>
      <c r="G12" s="49">
        <f t="shared" si="1"/>
        <v>0.24731182795698925</v>
      </c>
      <c r="H12" s="60">
        <f t="shared" si="2"/>
        <v>104.5</v>
      </c>
      <c r="I12" s="211"/>
      <c r="J12" s="211"/>
      <c r="K12" s="212"/>
      <c r="L12" s="212"/>
    </row>
    <row r="13" spans="1:13" x14ac:dyDescent="0.25">
      <c r="B13" s="209"/>
      <c r="C13" s="53" t="s">
        <v>56</v>
      </c>
      <c r="D13" s="48">
        <v>242</v>
      </c>
      <c r="E13" s="48">
        <v>247</v>
      </c>
      <c r="F13" s="49">
        <f t="shared" si="0"/>
        <v>0.3952</v>
      </c>
      <c r="G13" s="49">
        <f t="shared" si="1"/>
        <v>2.0661157024793389E-2</v>
      </c>
      <c r="H13" s="60">
        <f t="shared" si="2"/>
        <v>244.5</v>
      </c>
      <c r="I13" s="211"/>
      <c r="J13" s="211"/>
      <c r="K13" s="212"/>
      <c r="L13" s="212"/>
    </row>
    <row r="14" spans="1:13" x14ac:dyDescent="0.25">
      <c r="B14" s="209"/>
      <c r="C14" s="53" t="s">
        <v>57</v>
      </c>
      <c r="D14" s="48">
        <v>1</v>
      </c>
      <c r="E14" s="48">
        <v>3</v>
      </c>
      <c r="F14" s="49">
        <f t="shared" si="0"/>
        <v>4.7999999999999996E-3</v>
      </c>
      <c r="G14" s="49">
        <f t="shared" si="1"/>
        <v>2</v>
      </c>
      <c r="H14" s="60">
        <f t="shared" si="2"/>
        <v>2</v>
      </c>
      <c r="I14" s="211"/>
      <c r="J14" s="211"/>
      <c r="K14" s="212"/>
      <c r="L14" s="212"/>
    </row>
    <row r="15" spans="1:13" x14ac:dyDescent="0.25">
      <c r="B15" s="209"/>
      <c r="C15" s="53" t="s">
        <v>58</v>
      </c>
      <c r="D15" s="48">
        <v>38</v>
      </c>
      <c r="E15" s="48">
        <v>37</v>
      </c>
      <c r="F15" s="49">
        <f t="shared" si="0"/>
        <v>5.9200000000000003E-2</v>
      </c>
      <c r="G15" s="49">
        <f t="shared" si="1"/>
        <v>-2.6315789473684209E-2</v>
      </c>
      <c r="H15" s="60">
        <f t="shared" si="2"/>
        <v>37.5</v>
      </c>
      <c r="I15" s="211"/>
      <c r="J15" s="211"/>
      <c r="K15" s="212"/>
      <c r="L15" s="212"/>
    </row>
    <row r="16" spans="1:13" x14ac:dyDescent="0.25">
      <c r="B16" s="209"/>
      <c r="C16" s="53" t="s">
        <v>59</v>
      </c>
      <c r="D16" s="48">
        <v>24</v>
      </c>
      <c r="E16" s="48">
        <v>17</v>
      </c>
      <c r="F16" s="49">
        <f t="shared" si="0"/>
        <v>2.7199999999999998E-2</v>
      </c>
      <c r="G16" s="49">
        <f t="shared" si="1"/>
        <v>-0.29166666666666669</v>
      </c>
      <c r="H16" s="60">
        <f t="shared" si="2"/>
        <v>20.5</v>
      </c>
      <c r="I16" s="211"/>
      <c r="J16" s="211"/>
      <c r="K16" s="212"/>
      <c r="L16" s="212"/>
    </row>
    <row r="17" spans="2:12" ht="15.75" thickBot="1" x14ac:dyDescent="0.3">
      <c r="B17" s="210"/>
      <c r="C17" s="50" t="s">
        <v>60</v>
      </c>
      <c r="D17" s="51">
        <v>13</v>
      </c>
      <c r="E17" s="51">
        <v>23</v>
      </c>
      <c r="F17" s="52">
        <f t="shared" si="0"/>
        <v>3.6799999999999999E-2</v>
      </c>
      <c r="G17" s="52">
        <f t="shared" si="1"/>
        <v>0.76923076923076927</v>
      </c>
      <c r="H17" s="61">
        <f t="shared" si="2"/>
        <v>18</v>
      </c>
      <c r="I17" s="203"/>
      <c r="J17" s="203"/>
      <c r="K17" s="205"/>
      <c r="L17" s="205"/>
    </row>
    <row r="18" spans="2:12" ht="23.25" customHeight="1" x14ac:dyDescent="0.25">
      <c r="B18" s="200" t="s">
        <v>61</v>
      </c>
      <c r="C18" s="53" t="s">
        <v>62</v>
      </c>
      <c r="D18" s="48">
        <v>9</v>
      </c>
      <c r="E18" s="48">
        <v>12</v>
      </c>
      <c r="F18" s="49">
        <f t="shared" si="0"/>
        <v>1.9199999999999998E-2</v>
      </c>
      <c r="G18" s="49">
        <f t="shared" si="1"/>
        <v>0.33333333333333331</v>
      </c>
      <c r="H18" s="60">
        <f t="shared" si="2"/>
        <v>10.5</v>
      </c>
      <c r="I18" s="202">
        <f>+SUM(D18:D19)</f>
        <v>10</v>
      </c>
      <c r="J18" s="202">
        <f>+SUM(E18:E19)</f>
        <v>17</v>
      </c>
      <c r="K18" s="204">
        <f>+J18/J20</f>
        <v>2.7199999999999998E-2</v>
      </c>
      <c r="L18" s="204">
        <f>+(J18-I18)/I18</f>
        <v>0.7</v>
      </c>
    </row>
    <row r="19" spans="2:12" ht="23.25" customHeight="1" thickBot="1" x14ac:dyDescent="0.3">
      <c r="B19" s="201"/>
      <c r="C19" s="50" t="s">
        <v>63</v>
      </c>
      <c r="D19" s="51">
        <v>1</v>
      </c>
      <c r="E19" s="51">
        <v>5</v>
      </c>
      <c r="F19" s="52">
        <f t="shared" si="0"/>
        <v>8.0000000000000002E-3</v>
      </c>
      <c r="G19" s="52">
        <f t="shared" si="1"/>
        <v>4</v>
      </c>
      <c r="H19" s="61">
        <f t="shared" si="2"/>
        <v>3</v>
      </c>
      <c r="I19" s="203"/>
      <c r="J19" s="203"/>
      <c r="K19" s="205"/>
      <c r="L19" s="205"/>
    </row>
    <row r="20" spans="2:12" ht="15.75" thickBot="1" x14ac:dyDescent="0.3">
      <c r="B20" s="7"/>
      <c r="C20" s="54" t="s">
        <v>38</v>
      </c>
      <c r="D20" s="62">
        <f>SUM(D7:D19)</f>
        <v>568</v>
      </c>
      <c r="E20" s="62">
        <f>SUM(E7:E19)</f>
        <v>625</v>
      </c>
      <c r="F20" s="63">
        <f t="shared" si="0"/>
        <v>1</v>
      </c>
      <c r="G20" s="63">
        <f t="shared" si="1"/>
        <v>0.10035211267605634</v>
      </c>
      <c r="H20" s="64">
        <f t="shared" si="2"/>
        <v>596.5</v>
      </c>
      <c r="I20" s="62">
        <f>SUM(I7:I19)</f>
        <v>568</v>
      </c>
      <c r="J20" s="62">
        <f>SUM(J7:J19)</f>
        <v>625</v>
      </c>
      <c r="K20" s="63">
        <f>SUM(K7:K19)</f>
        <v>1</v>
      </c>
      <c r="L20" s="63">
        <f>+(J20-I20)/I20</f>
        <v>0.10035211267605634</v>
      </c>
    </row>
    <row r="21" spans="2:12" x14ac:dyDescent="0.25">
      <c r="C21" s="31" t="s">
        <v>39</v>
      </c>
    </row>
    <row r="22" spans="2:12" x14ac:dyDescent="0.25">
      <c r="C22" s="31" t="s">
        <v>40</v>
      </c>
    </row>
    <row r="23" spans="2:12" x14ac:dyDescent="0.25">
      <c r="C23" s="32" t="s">
        <v>66</v>
      </c>
    </row>
  </sheetData>
  <mergeCells count="22">
    <mergeCell ref="C2:L2"/>
    <mergeCell ref="C3:L3"/>
    <mergeCell ref="C4:L4"/>
    <mergeCell ref="B5:B6"/>
    <mergeCell ref="C5:C6"/>
    <mergeCell ref="D5:H5"/>
    <mergeCell ref="I5:L5"/>
    <mergeCell ref="B11:B17"/>
    <mergeCell ref="I11:I17"/>
    <mergeCell ref="J11:J17"/>
    <mergeCell ref="K11:K17"/>
    <mergeCell ref="L11:L17"/>
    <mergeCell ref="B7:B10"/>
    <mergeCell ref="I7:I10"/>
    <mergeCell ref="J7:J10"/>
    <mergeCell ref="K7:K10"/>
    <mergeCell ref="L7:L10"/>
    <mergeCell ref="B18:B19"/>
    <mergeCell ref="I18:I19"/>
    <mergeCell ref="J18:J19"/>
    <mergeCell ref="K18:K19"/>
    <mergeCell ref="L18:L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colBreaks count="1" manualBreakCount="1">
    <brk id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0D1E-9D37-4F80-A845-25356B676814}">
  <sheetPr>
    <pageSetUpPr fitToPage="1"/>
  </sheetPr>
  <dimension ref="A1:K20"/>
  <sheetViews>
    <sheetView showWhiteSpace="0" zoomScale="80" zoomScaleNormal="80" zoomScaleSheetLayoutView="80" zoomScalePageLayoutView="50" workbookViewId="0">
      <selection activeCell="P21" sqref="P21"/>
    </sheetView>
  </sheetViews>
  <sheetFormatPr baseColWidth="10" defaultColWidth="11.42578125" defaultRowHeight="15" x14ac:dyDescent="0.25"/>
  <cols>
    <col min="1" max="1" width="5.28515625" style="5" customWidth="1"/>
    <col min="2" max="2" width="30.28515625" style="5" customWidth="1"/>
    <col min="3" max="6" width="17.42578125" style="5" customWidth="1"/>
    <col min="7" max="8" width="2.140625" style="5" customWidth="1"/>
    <col min="9" max="16384" width="11.42578125" style="5"/>
  </cols>
  <sheetData>
    <row r="1" spans="1:11" ht="76.5" customHeight="1" x14ac:dyDescent="0.25">
      <c r="A1" s="1"/>
      <c r="B1" s="2"/>
      <c r="C1" s="3"/>
      <c r="D1" s="3"/>
      <c r="E1" s="4"/>
      <c r="G1" s="1"/>
      <c r="H1" s="1"/>
    </row>
    <row r="2" spans="1:11" ht="18" customHeight="1" x14ac:dyDescent="0.25">
      <c r="A2" s="1"/>
      <c r="B2" s="65"/>
      <c r="C2" s="66"/>
      <c r="D2" s="66"/>
      <c r="E2" s="66"/>
      <c r="F2" s="67"/>
      <c r="G2" s="1"/>
      <c r="H2" s="1"/>
    </row>
    <row r="3" spans="1:11" x14ac:dyDescent="0.25">
      <c r="B3" s="214" t="s">
        <v>67</v>
      </c>
      <c r="C3" s="215"/>
      <c r="D3" s="215"/>
      <c r="E3" s="215"/>
      <c r="F3" s="215"/>
    </row>
    <row r="4" spans="1:11" ht="28.5" customHeight="1" x14ac:dyDescent="0.25">
      <c r="B4" s="226" t="s">
        <v>68</v>
      </c>
      <c r="C4" s="227"/>
      <c r="D4" s="227"/>
      <c r="E4" s="227"/>
      <c r="F4" s="227"/>
    </row>
    <row r="5" spans="1:11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11" ht="15" customHeight="1" x14ac:dyDescent="0.25">
      <c r="B6" s="220" t="s">
        <v>69</v>
      </c>
      <c r="C6" s="222" t="s">
        <v>45</v>
      </c>
      <c r="D6" s="223"/>
      <c r="E6" s="223"/>
      <c r="F6" s="223"/>
    </row>
    <row r="7" spans="1:11" ht="29.25" customHeight="1" thickBot="1" x14ac:dyDescent="0.3">
      <c r="B7" s="230"/>
      <c r="C7" s="39">
        <v>2020</v>
      </c>
      <c r="D7" s="39">
        <v>2021</v>
      </c>
      <c r="E7" s="39" t="s">
        <v>33</v>
      </c>
      <c r="F7" s="39" t="s">
        <v>34</v>
      </c>
    </row>
    <row r="8" spans="1:11" ht="15" customHeight="1" x14ac:dyDescent="0.25">
      <c r="B8" s="69" t="s">
        <v>70</v>
      </c>
      <c r="C8" s="43">
        <v>287</v>
      </c>
      <c r="D8" s="43">
        <v>291</v>
      </c>
      <c r="E8" s="44">
        <f>+D8/$D$17</f>
        <v>0.46560000000000001</v>
      </c>
      <c r="F8" s="70">
        <f>+(D8-C8)/C8</f>
        <v>1.3937282229965157E-2</v>
      </c>
    </row>
    <row r="9" spans="1:11" x14ac:dyDescent="0.25">
      <c r="B9" s="71" t="s">
        <v>71</v>
      </c>
      <c r="C9" s="46">
        <v>107</v>
      </c>
      <c r="D9" s="46">
        <v>132</v>
      </c>
      <c r="E9" s="47">
        <f t="shared" ref="E9:E17" si="0">+D9/$D$17</f>
        <v>0.2112</v>
      </c>
      <c r="F9" s="72">
        <f t="shared" ref="F9:F17" si="1">+(D9-C9)/C9</f>
        <v>0.23364485981308411</v>
      </c>
    </row>
    <row r="10" spans="1:11" x14ac:dyDescent="0.25">
      <c r="B10" s="71" t="s">
        <v>72</v>
      </c>
      <c r="C10" s="48">
        <v>40</v>
      </c>
      <c r="D10" s="48">
        <v>55</v>
      </c>
      <c r="E10" s="49">
        <f t="shared" si="0"/>
        <v>8.7999999999999995E-2</v>
      </c>
      <c r="F10" s="73">
        <f t="shared" si="1"/>
        <v>0.375</v>
      </c>
    </row>
    <row r="11" spans="1:11" x14ac:dyDescent="0.25">
      <c r="B11" s="71" t="s">
        <v>73</v>
      </c>
      <c r="C11" s="48">
        <v>53</v>
      </c>
      <c r="D11" s="48">
        <v>47</v>
      </c>
      <c r="E11" s="49">
        <f t="shared" si="0"/>
        <v>7.5200000000000003E-2</v>
      </c>
      <c r="F11" s="73">
        <f t="shared" si="1"/>
        <v>-0.11320754716981132</v>
      </c>
    </row>
    <row r="12" spans="1:11" ht="15" customHeight="1" x14ac:dyDescent="0.25">
      <c r="B12" s="71" t="s">
        <v>74</v>
      </c>
      <c r="C12" s="48">
        <v>13</v>
      </c>
      <c r="D12" s="48">
        <v>25</v>
      </c>
      <c r="E12" s="49">
        <f t="shared" si="0"/>
        <v>0.04</v>
      </c>
      <c r="F12" s="73">
        <f t="shared" si="1"/>
        <v>0.92307692307692313</v>
      </c>
    </row>
    <row r="13" spans="1:11" x14ac:dyDescent="0.25">
      <c r="B13" s="71" t="s">
        <v>75</v>
      </c>
      <c r="C13" s="48">
        <v>22</v>
      </c>
      <c r="D13" s="48">
        <v>20</v>
      </c>
      <c r="E13" s="49">
        <f t="shared" si="0"/>
        <v>3.2000000000000001E-2</v>
      </c>
      <c r="F13" s="73">
        <f t="shared" si="1"/>
        <v>-9.0909090909090912E-2</v>
      </c>
    </row>
    <row r="14" spans="1:11" x14ac:dyDescent="0.25">
      <c r="B14" s="71" t="s">
        <v>76</v>
      </c>
      <c r="C14" s="48">
        <v>19</v>
      </c>
      <c r="D14" s="48">
        <v>26</v>
      </c>
      <c r="E14" s="49">
        <f t="shared" si="0"/>
        <v>4.1599999999999998E-2</v>
      </c>
      <c r="F14" s="73">
        <f>+(D14-C14)/C14</f>
        <v>0.36842105263157893</v>
      </c>
    </row>
    <row r="15" spans="1:11" ht="30" x14ac:dyDescent="0.25">
      <c r="B15" s="74" t="s">
        <v>77</v>
      </c>
      <c r="C15" s="48">
        <v>15</v>
      </c>
      <c r="D15" s="48">
        <v>14</v>
      </c>
      <c r="E15" s="49">
        <f t="shared" si="0"/>
        <v>2.24E-2</v>
      </c>
      <c r="F15" s="73">
        <f t="shared" si="1"/>
        <v>-6.6666666666666666E-2</v>
      </c>
    </row>
    <row r="16" spans="1:11" ht="15.75" thickBot="1" x14ac:dyDescent="0.3">
      <c r="B16" s="75" t="s">
        <v>78</v>
      </c>
      <c r="C16" s="51">
        <v>12</v>
      </c>
      <c r="D16" s="51">
        <v>15</v>
      </c>
      <c r="E16" s="52">
        <f t="shared" si="0"/>
        <v>2.4E-2</v>
      </c>
      <c r="F16" s="76">
        <f t="shared" si="1"/>
        <v>0.25</v>
      </c>
      <c r="I16" s="6"/>
      <c r="J16" s="6"/>
      <c r="K16" s="6"/>
    </row>
    <row r="17" spans="2:11" ht="15.75" thickBot="1" x14ac:dyDescent="0.3">
      <c r="B17" s="54" t="s">
        <v>38</v>
      </c>
      <c r="C17" s="62">
        <f>SUM(C8:C16)</f>
        <v>568</v>
      </c>
      <c r="D17" s="62">
        <f>SUM(D8:D16)</f>
        <v>625</v>
      </c>
      <c r="E17" s="77">
        <f t="shared" si="0"/>
        <v>1</v>
      </c>
      <c r="F17" s="63">
        <f t="shared" si="1"/>
        <v>0.10035211267605634</v>
      </c>
      <c r="H17" s="1"/>
      <c r="I17" s="7"/>
      <c r="J17" s="7"/>
      <c r="K17" s="7"/>
    </row>
    <row r="18" spans="2:11" x14ac:dyDescent="0.25">
      <c r="B18" s="31" t="s">
        <v>39</v>
      </c>
      <c r="H18" s="1"/>
      <c r="I18" s="7"/>
      <c r="J18" s="7"/>
      <c r="K18" s="7"/>
    </row>
    <row r="19" spans="2:11" x14ac:dyDescent="0.25">
      <c r="B19" s="31" t="s">
        <v>40</v>
      </c>
      <c r="I19" s="10"/>
      <c r="J19" s="10"/>
      <c r="K19" s="10"/>
    </row>
    <row r="20" spans="2:11" x14ac:dyDescent="0.25">
      <c r="B20" s="32" t="s">
        <v>66</v>
      </c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D1E1-44AE-4B24-8AEC-FCF13F5FA2E3}">
  <sheetPr>
    <pageSetUpPr fitToPage="1"/>
  </sheetPr>
  <dimension ref="A1:I25"/>
  <sheetViews>
    <sheetView showWhiteSpace="0" zoomScale="80" zoomScaleNormal="80" zoomScaleSheetLayoutView="30" zoomScalePageLayoutView="50" workbookViewId="0">
      <selection activeCell="J23" sqref="J23"/>
    </sheetView>
  </sheetViews>
  <sheetFormatPr baseColWidth="10" defaultColWidth="11.42578125" defaultRowHeight="15" x14ac:dyDescent="0.25"/>
  <cols>
    <col min="1" max="1" width="7.7109375" style="5" customWidth="1"/>
    <col min="2" max="2" width="30.28515625" style="5" customWidth="1"/>
    <col min="3" max="6" width="17.42578125" style="5" customWidth="1"/>
    <col min="7" max="7" width="5.7109375" style="5" customWidth="1"/>
    <col min="8" max="16384" width="11.42578125" style="5"/>
  </cols>
  <sheetData>
    <row r="1" spans="1:7" ht="76.5" customHeight="1" x14ac:dyDescent="0.25">
      <c r="A1" s="1"/>
      <c r="B1" s="2"/>
      <c r="C1" s="3"/>
      <c r="D1" s="3"/>
      <c r="E1" s="4"/>
      <c r="G1" s="1"/>
    </row>
    <row r="2" spans="1:7" ht="18" customHeight="1" x14ac:dyDescent="0.25">
      <c r="A2" s="1"/>
      <c r="B2" s="65"/>
      <c r="C2" s="66"/>
      <c r="D2" s="66"/>
      <c r="E2" s="66"/>
      <c r="F2" s="67"/>
      <c r="G2" s="1"/>
    </row>
    <row r="3" spans="1:7" s="68" customFormat="1" x14ac:dyDescent="0.25">
      <c r="B3" s="231" t="s">
        <v>79</v>
      </c>
      <c r="C3" s="232"/>
      <c r="D3" s="232"/>
      <c r="E3" s="232"/>
      <c r="F3" s="232"/>
    </row>
    <row r="4" spans="1:7" s="68" customFormat="1" ht="30.75" customHeight="1" x14ac:dyDescent="0.25">
      <c r="B4" s="233" t="s">
        <v>80</v>
      </c>
      <c r="C4" s="234"/>
      <c r="D4" s="234"/>
      <c r="E4" s="234"/>
      <c r="F4" s="234"/>
    </row>
    <row r="5" spans="1:7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7" ht="15" customHeight="1" x14ac:dyDescent="0.25">
      <c r="A6" s="8"/>
      <c r="B6" s="220" t="s">
        <v>69</v>
      </c>
      <c r="C6" s="222" t="s">
        <v>45</v>
      </c>
      <c r="D6" s="223"/>
      <c r="E6" s="223"/>
      <c r="F6" s="223"/>
    </row>
    <row r="7" spans="1:7" ht="15.75" thickBot="1" x14ac:dyDescent="0.3">
      <c r="A7" s="8"/>
      <c r="B7" s="230"/>
      <c r="C7" s="39">
        <v>2020</v>
      </c>
      <c r="D7" s="39">
        <v>2021</v>
      </c>
      <c r="E7" s="39" t="s">
        <v>33</v>
      </c>
      <c r="F7" s="39" t="s">
        <v>34</v>
      </c>
    </row>
    <row r="8" spans="1:7" ht="15" customHeight="1" x14ac:dyDescent="0.25">
      <c r="A8" s="8"/>
      <c r="B8" s="78" t="s">
        <v>49</v>
      </c>
      <c r="C8" s="43">
        <v>5</v>
      </c>
      <c r="D8" s="43">
        <v>3</v>
      </c>
      <c r="E8" s="70">
        <f>+D8/$D$21</f>
        <v>5.4545454545454543E-2</v>
      </c>
      <c r="F8" s="70">
        <f>+(D8-C8)/C8</f>
        <v>-0.4</v>
      </c>
    </row>
    <row r="9" spans="1:7" x14ac:dyDescent="0.25">
      <c r="A9" s="8"/>
      <c r="B9" s="45" t="s">
        <v>50</v>
      </c>
      <c r="C9" s="48">
        <v>0</v>
      </c>
      <c r="D9" s="48">
        <v>0</v>
      </c>
      <c r="E9" s="72">
        <f t="shared" ref="E9:E21" si="0">+D9/$D$21</f>
        <v>0</v>
      </c>
      <c r="F9" s="72">
        <v>0</v>
      </c>
    </row>
    <row r="10" spans="1:7" x14ac:dyDescent="0.25">
      <c r="A10" s="8"/>
      <c r="B10" s="45" t="s">
        <v>54</v>
      </c>
      <c r="C10" s="48">
        <v>7</v>
      </c>
      <c r="D10" s="48">
        <v>8</v>
      </c>
      <c r="E10" s="73">
        <f t="shared" si="0"/>
        <v>0.14545454545454545</v>
      </c>
      <c r="F10" s="73">
        <f t="shared" ref="F10:F16" si="1">+(D10-C10)/C10</f>
        <v>0.14285714285714285</v>
      </c>
    </row>
    <row r="11" spans="1:7" x14ac:dyDescent="0.25">
      <c r="A11" s="8"/>
      <c r="B11" s="45" t="s">
        <v>55</v>
      </c>
      <c r="C11" s="48">
        <v>4</v>
      </c>
      <c r="D11" s="48">
        <v>14</v>
      </c>
      <c r="E11" s="73">
        <f t="shared" si="0"/>
        <v>0.25454545454545452</v>
      </c>
      <c r="F11" s="73">
        <f t="shared" si="1"/>
        <v>2.5</v>
      </c>
    </row>
    <row r="12" spans="1:7" x14ac:dyDescent="0.25">
      <c r="A12" s="8"/>
      <c r="B12" s="45" t="s">
        <v>56</v>
      </c>
      <c r="C12" s="48">
        <v>11</v>
      </c>
      <c r="D12" s="48">
        <v>9</v>
      </c>
      <c r="E12" s="73">
        <f t="shared" si="0"/>
        <v>0.16363636363636364</v>
      </c>
      <c r="F12" s="73">
        <f t="shared" si="1"/>
        <v>-0.18181818181818182</v>
      </c>
    </row>
    <row r="13" spans="1:7" x14ac:dyDescent="0.25">
      <c r="A13" s="8"/>
      <c r="B13" s="45" t="s">
        <v>57</v>
      </c>
      <c r="C13" s="48">
        <v>0</v>
      </c>
      <c r="D13" s="48">
        <v>1</v>
      </c>
      <c r="E13" s="73">
        <f t="shared" si="0"/>
        <v>1.8181818181818181E-2</v>
      </c>
      <c r="F13" s="73">
        <v>1</v>
      </c>
    </row>
    <row r="14" spans="1:7" x14ac:dyDescent="0.25">
      <c r="A14" s="8"/>
      <c r="B14" s="45" t="s">
        <v>62</v>
      </c>
      <c r="C14" s="48">
        <v>9</v>
      </c>
      <c r="D14" s="48">
        <v>12</v>
      </c>
      <c r="E14" s="73">
        <f t="shared" si="0"/>
        <v>0.21818181818181817</v>
      </c>
      <c r="F14" s="73">
        <f t="shared" si="1"/>
        <v>0.33333333333333331</v>
      </c>
    </row>
    <row r="15" spans="1:7" x14ac:dyDescent="0.25">
      <c r="A15" s="8"/>
      <c r="B15" s="45" t="s">
        <v>58</v>
      </c>
      <c r="C15" s="48">
        <v>0</v>
      </c>
      <c r="D15" s="48">
        <v>1</v>
      </c>
      <c r="E15" s="73">
        <f t="shared" si="0"/>
        <v>1.8181818181818181E-2</v>
      </c>
      <c r="F15" s="73">
        <v>1</v>
      </c>
    </row>
    <row r="16" spans="1:7" x14ac:dyDescent="0.25">
      <c r="A16" s="8"/>
      <c r="B16" s="45" t="s">
        <v>59</v>
      </c>
      <c r="C16" s="48">
        <v>1</v>
      </c>
      <c r="D16" s="48">
        <v>0</v>
      </c>
      <c r="E16" s="73">
        <f t="shared" si="0"/>
        <v>0</v>
      </c>
      <c r="F16" s="73">
        <f t="shared" si="1"/>
        <v>-1</v>
      </c>
    </row>
    <row r="17" spans="1:9" ht="15" customHeight="1" x14ac:dyDescent="0.25">
      <c r="A17" s="8"/>
      <c r="B17" s="45" t="s">
        <v>81</v>
      </c>
      <c r="C17" s="48">
        <v>0</v>
      </c>
      <c r="D17" s="48">
        <v>0</v>
      </c>
      <c r="E17" s="73">
        <f t="shared" si="0"/>
        <v>0</v>
      </c>
      <c r="F17" s="73">
        <v>0</v>
      </c>
    </row>
    <row r="18" spans="1:9" x14ac:dyDescent="0.25">
      <c r="A18" s="8"/>
      <c r="B18" s="45" t="s">
        <v>51</v>
      </c>
      <c r="C18" s="48">
        <v>0</v>
      </c>
      <c r="D18" s="48">
        <v>0</v>
      </c>
      <c r="E18" s="73">
        <f t="shared" si="0"/>
        <v>0</v>
      </c>
      <c r="F18" s="73">
        <v>0</v>
      </c>
      <c r="H18" s="6"/>
      <c r="I18" s="6"/>
    </row>
    <row r="19" spans="1:9" x14ac:dyDescent="0.25">
      <c r="A19" s="8"/>
      <c r="B19" s="45" t="s">
        <v>63</v>
      </c>
      <c r="C19" s="48">
        <v>1</v>
      </c>
      <c r="D19" s="48">
        <v>5</v>
      </c>
      <c r="E19" s="73">
        <f t="shared" si="0"/>
        <v>9.0909090909090912E-2</v>
      </c>
      <c r="F19" s="73">
        <f>+(D19-C19)/C19</f>
        <v>4</v>
      </c>
      <c r="H19" s="7"/>
      <c r="I19" s="7"/>
    </row>
    <row r="20" spans="1:9" ht="15.75" thickBot="1" x14ac:dyDescent="0.3">
      <c r="A20" s="8"/>
      <c r="B20" s="79" t="s">
        <v>60</v>
      </c>
      <c r="C20" s="51">
        <v>2</v>
      </c>
      <c r="D20" s="51">
        <v>2</v>
      </c>
      <c r="E20" s="76">
        <f t="shared" si="0"/>
        <v>3.6363636363636362E-2</v>
      </c>
      <c r="F20" s="76">
        <f>+(D20-C20)/C20</f>
        <v>0</v>
      </c>
      <c r="H20" s="7"/>
      <c r="I20" s="7"/>
    </row>
    <row r="21" spans="1:9" ht="15.75" thickBot="1" x14ac:dyDescent="0.3">
      <c r="A21" s="8"/>
      <c r="B21" s="54" t="s">
        <v>38</v>
      </c>
      <c r="C21" s="62">
        <f>SUM(C8:C20)</f>
        <v>40</v>
      </c>
      <c r="D21" s="62">
        <f>SUM(D8:D20)</f>
        <v>55</v>
      </c>
      <c r="E21" s="63">
        <f t="shared" si="0"/>
        <v>1</v>
      </c>
      <c r="F21" s="63">
        <f>+(D21-C21)/C21</f>
        <v>0.375</v>
      </c>
      <c r="H21" s="7"/>
      <c r="I21" s="7"/>
    </row>
    <row r="22" spans="1:9" x14ac:dyDescent="0.25">
      <c r="B22" s="31" t="s">
        <v>39</v>
      </c>
      <c r="H22" s="7"/>
      <c r="I22" s="7"/>
    </row>
    <row r="23" spans="1:9" x14ac:dyDescent="0.25">
      <c r="B23" s="31" t="s">
        <v>40</v>
      </c>
      <c r="H23" s="7"/>
      <c r="I23" s="7"/>
    </row>
    <row r="24" spans="1:9" x14ac:dyDescent="0.25">
      <c r="B24" s="32" t="s">
        <v>66</v>
      </c>
      <c r="H24" s="7"/>
      <c r="I24" s="7"/>
    </row>
    <row r="25" spans="1:9" x14ac:dyDescent="0.25">
      <c r="H25" s="7"/>
      <c r="I25" s="7"/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CC88-DE85-4F3B-8737-ACD9D183CDBE}">
  <sheetPr>
    <pageSetUpPr fitToPage="1"/>
  </sheetPr>
  <dimension ref="A1:G24"/>
  <sheetViews>
    <sheetView showWhiteSpace="0" zoomScale="80" zoomScaleNormal="80" zoomScaleSheetLayoutView="30" zoomScalePageLayoutView="50" workbookViewId="0">
      <selection activeCell="J22" sqref="J22"/>
    </sheetView>
  </sheetViews>
  <sheetFormatPr baseColWidth="10" defaultColWidth="11.42578125" defaultRowHeight="15" x14ac:dyDescent="0.25"/>
  <cols>
    <col min="1" max="1" width="5.7109375" style="5" customWidth="1"/>
    <col min="2" max="2" width="30.28515625" style="5" customWidth="1"/>
    <col min="3" max="6" width="17.42578125" style="5" customWidth="1"/>
    <col min="7" max="7" width="5.5703125" style="5" customWidth="1"/>
    <col min="8" max="16384" width="11.42578125" style="5"/>
  </cols>
  <sheetData>
    <row r="1" spans="1:7" ht="76.5" customHeight="1" x14ac:dyDescent="0.25">
      <c r="A1" s="1"/>
      <c r="B1" s="2"/>
      <c r="C1" s="3"/>
      <c r="D1" s="3"/>
      <c r="E1" s="4"/>
      <c r="G1" s="1"/>
    </row>
    <row r="2" spans="1:7" ht="18" customHeight="1" x14ac:dyDescent="0.25">
      <c r="A2" s="1"/>
      <c r="B2" s="65"/>
      <c r="C2" s="66"/>
      <c r="D2" s="66"/>
      <c r="E2" s="66"/>
      <c r="F2" s="67"/>
      <c r="G2" s="1"/>
    </row>
    <row r="3" spans="1:7" s="68" customFormat="1" x14ac:dyDescent="0.25">
      <c r="B3" s="231" t="s">
        <v>82</v>
      </c>
      <c r="C3" s="232"/>
      <c r="D3" s="232"/>
      <c r="E3" s="232"/>
      <c r="F3" s="232"/>
    </row>
    <row r="4" spans="1:7" s="68" customFormat="1" ht="30.75" customHeight="1" x14ac:dyDescent="0.25">
      <c r="B4" s="233" t="s">
        <v>83</v>
      </c>
      <c r="C4" s="234"/>
      <c r="D4" s="234"/>
      <c r="E4" s="234"/>
      <c r="F4" s="234"/>
    </row>
    <row r="5" spans="1:7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7" ht="15" customHeight="1" x14ac:dyDescent="0.25">
      <c r="A6" s="8"/>
      <c r="B6" s="220" t="s">
        <v>69</v>
      </c>
      <c r="C6" s="222" t="s">
        <v>45</v>
      </c>
      <c r="D6" s="223"/>
      <c r="E6" s="223"/>
      <c r="F6" s="225"/>
      <c r="G6" s="8"/>
    </row>
    <row r="7" spans="1:7" ht="15.75" thickBot="1" x14ac:dyDescent="0.3">
      <c r="A7" s="8"/>
      <c r="B7" s="221"/>
      <c r="C7" s="39">
        <v>2020</v>
      </c>
      <c r="D7" s="39">
        <v>2021</v>
      </c>
      <c r="E7" s="39" t="s">
        <v>33</v>
      </c>
      <c r="F7" s="41" t="s">
        <v>34</v>
      </c>
      <c r="G7" s="8"/>
    </row>
    <row r="8" spans="1:7" ht="15" customHeight="1" x14ac:dyDescent="0.25">
      <c r="A8" s="8"/>
      <c r="B8" s="78" t="s">
        <v>49</v>
      </c>
      <c r="C8" s="43">
        <v>2</v>
      </c>
      <c r="D8" s="43">
        <v>5</v>
      </c>
      <c r="E8" s="70">
        <f>+D8/$D$21</f>
        <v>0.2</v>
      </c>
      <c r="F8" s="70">
        <f>+(D8-C8)/C8</f>
        <v>1.5</v>
      </c>
    </row>
    <row r="9" spans="1:7" x14ac:dyDescent="0.25">
      <c r="A9" s="8"/>
      <c r="B9" s="45" t="s">
        <v>50</v>
      </c>
      <c r="C9" s="46">
        <v>0</v>
      </c>
      <c r="D9" s="46">
        <v>0</v>
      </c>
      <c r="E9" s="72">
        <f t="shared" ref="E9:E21" si="0">+D9/$D$21</f>
        <v>0</v>
      </c>
      <c r="F9" s="72">
        <v>0</v>
      </c>
    </row>
    <row r="10" spans="1:7" x14ac:dyDescent="0.25">
      <c r="A10" s="8"/>
      <c r="B10" s="45" t="s">
        <v>54</v>
      </c>
      <c r="C10" s="46">
        <v>0</v>
      </c>
      <c r="D10" s="46">
        <v>0</v>
      </c>
      <c r="E10" s="73">
        <f t="shared" si="0"/>
        <v>0</v>
      </c>
      <c r="F10" s="73">
        <v>0</v>
      </c>
    </row>
    <row r="11" spans="1:7" x14ac:dyDescent="0.25">
      <c r="A11" s="8"/>
      <c r="B11" s="45" t="s">
        <v>55</v>
      </c>
      <c r="C11" s="48">
        <v>3</v>
      </c>
      <c r="D11" s="48">
        <v>5</v>
      </c>
      <c r="E11" s="73">
        <f t="shared" si="0"/>
        <v>0.2</v>
      </c>
      <c r="F11" s="73">
        <f t="shared" ref="F11:F12" si="1">+(D11-C11)/C11</f>
        <v>0.66666666666666663</v>
      </c>
    </row>
    <row r="12" spans="1:7" x14ac:dyDescent="0.25">
      <c r="A12" s="8"/>
      <c r="B12" s="45" t="s">
        <v>56</v>
      </c>
      <c r="C12" s="48">
        <v>8</v>
      </c>
      <c r="D12" s="48">
        <v>15</v>
      </c>
      <c r="E12" s="73">
        <f t="shared" si="0"/>
        <v>0.6</v>
      </c>
      <c r="F12" s="73">
        <f t="shared" si="1"/>
        <v>0.875</v>
      </c>
    </row>
    <row r="13" spans="1:7" x14ac:dyDescent="0.25">
      <c r="A13" s="8"/>
      <c r="B13" s="45" t="s">
        <v>57</v>
      </c>
      <c r="C13" s="46">
        <v>0</v>
      </c>
      <c r="D13" s="46">
        <v>0</v>
      </c>
      <c r="E13" s="73">
        <f t="shared" si="0"/>
        <v>0</v>
      </c>
      <c r="F13" s="73">
        <v>0</v>
      </c>
    </row>
    <row r="14" spans="1:7" x14ac:dyDescent="0.25">
      <c r="A14" s="8"/>
      <c r="B14" s="45" t="s">
        <v>62</v>
      </c>
      <c r="C14" s="46">
        <v>0</v>
      </c>
      <c r="D14" s="46">
        <v>0</v>
      </c>
      <c r="E14" s="73">
        <f t="shared" si="0"/>
        <v>0</v>
      </c>
      <c r="F14" s="73">
        <v>0</v>
      </c>
    </row>
    <row r="15" spans="1:7" x14ac:dyDescent="0.25">
      <c r="A15" s="8"/>
      <c r="B15" s="45" t="s">
        <v>58</v>
      </c>
      <c r="C15" s="46">
        <v>0</v>
      </c>
      <c r="D15" s="46">
        <v>0</v>
      </c>
      <c r="E15" s="73">
        <f t="shared" si="0"/>
        <v>0</v>
      </c>
      <c r="F15" s="73">
        <v>0</v>
      </c>
    </row>
    <row r="16" spans="1:7" x14ac:dyDescent="0.25">
      <c r="A16" s="8"/>
      <c r="B16" s="45" t="s">
        <v>59</v>
      </c>
      <c r="C16" s="46">
        <v>0</v>
      </c>
      <c r="D16" s="46">
        <v>0</v>
      </c>
      <c r="E16" s="73">
        <f t="shared" si="0"/>
        <v>0</v>
      </c>
      <c r="F16" s="73">
        <v>0</v>
      </c>
    </row>
    <row r="17" spans="1:7" ht="15" customHeight="1" x14ac:dyDescent="0.25">
      <c r="A17" s="8"/>
      <c r="B17" s="45" t="s">
        <v>81</v>
      </c>
      <c r="C17" s="46">
        <v>0</v>
      </c>
      <c r="D17" s="46">
        <v>0</v>
      </c>
      <c r="E17" s="73">
        <f t="shared" si="0"/>
        <v>0</v>
      </c>
      <c r="F17" s="73">
        <v>0</v>
      </c>
    </row>
    <row r="18" spans="1:7" x14ac:dyDescent="0.25">
      <c r="A18" s="8"/>
      <c r="B18" s="45" t="s">
        <v>51</v>
      </c>
      <c r="C18" s="46">
        <v>0</v>
      </c>
      <c r="D18" s="46">
        <v>0</v>
      </c>
      <c r="E18" s="73">
        <f t="shared" si="0"/>
        <v>0</v>
      </c>
      <c r="F18" s="73">
        <v>0</v>
      </c>
    </row>
    <row r="19" spans="1:7" x14ac:dyDescent="0.25">
      <c r="A19" s="8"/>
      <c r="B19" s="45" t="s">
        <v>63</v>
      </c>
      <c r="C19" s="46">
        <v>0</v>
      </c>
      <c r="D19" s="46">
        <v>0</v>
      </c>
      <c r="E19" s="73">
        <f t="shared" si="0"/>
        <v>0</v>
      </c>
      <c r="F19" s="73">
        <v>0</v>
      </c>
    </row>
    <row r="20" spans="1:7" ht="15.75" thickBot="1" x14ac:dyDescent="0.3">
      <c r="A20" s="8"/>
      <c r="B20" s="79" t="s">
        <v>60</v>
      </c>
      <c r="C20" s="46">
        <v>0</v>
      </c>
      <c r="D20" s="46">
        <v>0</v>
      </c>
      <c r="E20" s="76">
        <f t="shared" si="0"/>
        <v>0</v>
      </c>
      <c r="F20" s="76">
        <v>0</v>
      </c>
    </row>
    <row r="21" spans="1:7" ht="15.75" thickBot="1" x14ac:dyDescent="0.3">
      <c r="A21" s="8"/>
      <c r="B21" s="54" t="s">
        <v>38</v>
      </c>
      <c r="C21" s="62">
        <f>SUM(C8:C20)</f>
        <v>13</v>
      </c>
      <c r="D21" s="62">
        <f>SUM(D8:D20)</f>
        <v>25</v>
      </c>
      <c r="E21" s="63">
        <f t="shared" si="0"/>
        <v>1</v>
      </c>
      <c r="F21" s="81">
        <f>+(D21-C21)/C21</f>
        <v>0.92307692307692313</v>
      </c>
      <c r="G21" s="8"/>
    </row>
    <row r="22" spans="1:7" x14ac:dyDescent="0.25">
      <c r="B22" s="31" t="s">
        <v>39</v>
      </c>
    </row>
    <row r="23" spans="1:7" x14ac:dyDescent="0.25">
      <c r="B23" s="31" t="s">
        <v>40</v>
      </c>
    </row>
    <row r="24" spans="1:7" x14ac:dyDescent="0.25">
      <c r="B24" s="32" t="s">
        <v>66</v>
      </c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24164-41DC-465F-821A-70CE49493EF7}">
  <sheetPr>
    <pageSetUpPr fitToPage="1"/>
  </sheetPr>
  <dimension ref="A1:H24"/>
  <sheetViews>
    <sheetView showWhiteSpace="0" zoomScale="80" zoomScaleNormal="80" zoomScaleSheetLayoutView="30" zoomScalePageLayoutView="50" workbookViewId="0">
      <selection activeCell="H19" sqref="H19"/>
    </sheetView>
  </sheetViews>
  <sheetFormatPr baseColWidth="10" defaultColWidth="11.42578125" defaultRowHeight="15" x14ac:dyDescent="0.25"/>
  <cols>
    <col min="1" max="1" width="7.28515625" style="5" customWidth="1"/>
    <col min="2" max="2" width="30.28515625" style="5" customWidth="1"/>
    <col min="3" max="6" width="17.42578125" style="5" customWidth="1"/>
    <col min="7" max="7" width="7.7109375" style="5" customWidth="1"/>
    <col min="8" max="16384" width="11.42578125" style="5"/>
  </cols>
  <sheetData>
    <row r="1" spans="1:7" ht="76.5" customHeight="1" x14ac:dyDescent="0.25">
      <c r="A1" s="1"/>
      <c r="B1" s="2"/>
      <c r="C1" s="3"/>
      <c r="D1" s="3"/>
      <c r="E1" s="4"/>
      <c r="G1" s="1"/>
    </row>
    <row r="2" spans="1:7" ht="18" customHeight="1" x14ac:dyDescent="0.25">
      <c r="A2" s="1"/>
      <c r="B2" s="65"/>
      <c r="C2" s="66"/>
      <c r="D2" s="66"/>
      <c r="E2" s="66"/>
      <c r="F2" s="67"/>
      <c r="G2" s="1"/>
    </row>
    <row r="3" spans="1:7" s="68" customFormat="1" x14ac:dyDescent="0.25">
      <c r="B3" s="231" t="s">
        <v>84</v>
      </c>
      <c r="C3" s="232"/>
      <c r="D3" s="232"/>
      <c r="E3" s="232"/>
      <c r="F3" s="232"/>
    </row>
    <row r="4" spans="1:7" s="68" customFormat="1" ht="30.75" customHeight="1" x14ac:dyDescent="0.25">
      <c r="B4" s="233" t="s">
        <v>85</v>
      </c>
      <c r="C4" s="234"/>
      <c r="D4" s="234"/>
      <c r="E4" s="234"/>
      <c r="F4" s="234"/>
    </row>
    <row r="5" spans="1:7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7" ht="15" customHeight="1" x14ac:dyDescent="0.25">
      <c r="A6" s="8"/>
      <c r="B6" s="220" t="s">
        <v>69</v>
      </c>
      <c r="C6" s="222" t="s">
        <v>45</v>
      </c>
      <c r="D6" s="223"/>
      <c r="E6" s="223"/>
      <c r="F6" s="225"/>
      <c r="G6" s="8"/>
    </row>
    <row r="7" spans="1:7" ht="15.75" thickBot="1" x14ac:dyDescent="0.3">
      <c r="A7" s="8"/>
      <c r="B7" s="221"/>
      <c r="C7" s="39">
        <v>2020</v>
      </c>
      <c r="D7" s="39">
        <v>2021</v>
      </c>
      <c r="E7" s="39" t="s">
        <v>33</v>
      </c>
      <c r="F7" s="41" t="s">
        <v>34</v>
      </c>
      <c r="G7" s="8"/>
    </row>
    <row r="8" spans="1:7" ht="15" customHeight="1" x14ac:dyDescent="0.25">
      <c r="A8" s="8"/>
      <c r="B8" s="78" t="s">
        <v>49</v>
      </c>
      <c r="C8" s="46">
        <v>0</v>
      </c>
      <c r="D8" s="46">
        <v>0</v>
      </c>
      <c r="E8" s="70">
        <f>+D8/$D$21</f>
        <v>0</v>
      </c>
      <c r="F8" s="70">
        <v>0</v>
      </c>
    </row>
    <row r="9" spans="1:7" x14ac:dyDescent="0.25">
      <c r="A9" s="8"/>
      <c r="B9" s="45" t="s">
        <v>50</v>
      </c>
      <c r="C9" s="46">
        <v>0</v>
      </c>
      <c r="D9" s="46">
        <v>0</v>
      </c>
      <c r="E9" s="72">
        <f t="shared" ref="E9:E21" si="0">+D9/$D$21</f>
        <v>0</v>
      </c>
      <c r="F9" s="72">
        <v>0</v>
      </c>
    </row>
    <row r="10" spans="1:7" x14ac:dyDescent="0.25">
      <c r="A10" s="8"/>
      <c r="B10" s="45" t="s">
        <v>54</v>
      </c>
      <c r="C10" s="46">
        <v>0</v>
      </c>
      <c r="D10" s="46">
        <v>0</v>
      </c>
      <c r="E10" s="73">
        <f t="shared" si="0"/>
        <v>0</v>
      </c>
      <c r="F10" s="73">
        <v>0</v>
      </c>
    </row>
    <row r="11" spans="1:7" x14ac:dyDescent="0.25">
      <c r="A11" s="8"/>
      <c r="B11" s="45" t="s">
        <v>55</v>
      </c>
      <c r="C11" s="48">
        <v>5</v>
      </c>
      <c r="D11" s="48">
        <v>4</v>
      </c>
      <c r="E11" s="73">
        <f t="shared" si="0"/>
        <v>0.21052631578947367</v>
      </c>
      <c r="F11" s="73">
        <f t="shared" ref="F11:F15" si="1">+(D11-C11)/C11</f>
        <v>-0.2</v>
      </c>
    </row>
    <row r="12" spans="1:7" x14ac:dyDescent="0.25">
      <c r="A12" s="8"/>
      <c r="B12" s="45" t="s">
        <v>56</v>
      </c>
      <c r="C12" s="46">
        <v>0</v>
      </c>
      <c r="D12" s="46">
        <v>0</v>
      </c>
      <c r="E12" s="73">
        <f t="shared" si="0"/>
        <v>0</v>
      </c>
      <c r="F12" s="73">
        <v>0</v>
      </c>
    </row>
    <row r="13" spans="1:7" x14ac:dyDescent="0.25">
      <c r="A13" s="8"/>
      <c r="B13" s="45" t="s">
        <v>57</v>
      </c>
      <c r="C13" s="46">
        <v>0</v>
      </c>
      <c r="D13" s="46">
        <v>0</v>
      </c>
      <c r="E13" s="73">
        <f t="shared" si="0"/>
        <v>0</v>
      </c>
      <c r="F13" s="73">
        <v>0</v>
      </c>
    </row>
    <row r="14" spans="1:7" x14ac:dyDescent="0.25">
      <c r="A14" s="8"/>
      <c r="B14" s="45" t="s">
        <v>62</v>
      </c>
      <c r="C14" s="46">
        <v>0</v>
      </c>
      <c r="D14" s="46">
        <v>0</v>
      </c>
      <c r="E14" s="73">
        <f t="shared" si="0"/>
        <v>0</v>
      </c>
      <c r="F14" s="73">
        <v>0</v>
      </c>
    </row>
    <row r="15" spans="1:7" x14ac:dyDescent="0.25">
      <c r="A15" s="8"/>
      <c r="B15" s="45" t="s">
        <v>58</v>
      </c>
      <c r="C15" s="48">
        <v>17</v>
      </c>
      <c r="D15" s="48">
        <v>14</v>
      </c>
      <c r="E15" s="73">
        <f t="shared" si="0"/>
        <v>0.73684210526315785</v>
      </c>
      <c r="F15" s="73">
        <f t="shared" si="1"/>
        <v>-0.17647058823529413</v>
      </c>
    </row>
    <row r="16" spans="1:7" x14ac:dyDescent="0.25">
      <c r="A16" s="8"/>
      <c r="B16" s="45" t="s">
        <v>59</v>
      </c>
      <c r="C16" s="46">
        <v>0</v>
      </c>
      <c r="D16" s="46">
        <v>0</v>
      </c>
      <c r="E16" s="73">
        <f t="shared" si="0"/>
        <v>0</v>
      </c>
      <c r="F16" s="73">
        <v>0</v>
      </c>
    </row>
    <row r="17" spans="1:8" ht="15" customHeight="1" x14ac:dyDescent="0.25">
      <c r="A17" s="8"/>
      <c r="B17" s="45" t="s">
        <v>81</v>
      </c>
      <c r="C17" s="46">
        <v>0</v>
      </c>
      <c r="D17" s="46">
        <v>0</v>
      </c>
      <c r="E17" s="73">
        <f t="shared" si="0"/>
        <v>0</v>
      </c>
      <c r="F17" s="73">
        <v>0</v>
      </c>
    </row>
    <row r="18" spans="1:8" x14ac:dyDescent="0.25">
      <c r="A18" s="8"/>
      <c r="B18" s="45" t="s">
        <v>51</v>
      </c>
      <c r="C18" s="46">
        <v>0</v>
      </c>
      <c r="D18" s="46">
        <v>0</v>
      </c>
      <c r="E18" s="73">
        <f t="shared" si="0"/>
        <v>0</v>
      </c>
      <c r="F18" s="73">
        <v>0</v>
      </c>
    </row>
    <row r="19" spans="1:8" x14ac:dyDescent="0.25">
      <c r="A19" s="8"/>
      <c r="B19" s="45" t="s">
        <v>63</v>
      </c>
      <c r="C19" s="46">
        <v>0</v>
      </c>
      <c r="D19" s="46">
        <v>0</v>
      </c>
      <c r="E19" s="73">
        <f t="shared" si="0"/>
        <v>0</v>
      </c>
      <c r="F19" s="73">
        <v>0</v>
      </c>
      <c r="H19" s="8"/>
    </row>
    <row r="20" spans="1:8" ht="15.75" thickBot="1" x14ac:dyDescent="0.3">
      <c r="A20" s="8"/>
      <c r="B20" s="79" t="s">
        <v>60</v>
      </c>
      <c r="C20" s="46">
        <v>0</v>
      </c>
      <c r="D20" s="46">
        <v>1</v>
      </c>
      <c r="E20" s="76">
        <f t="shared" si="0"/>
        <v>5.2631578947368418E-2</v>
      </c>
      <c r="F20" s="76">
        <v>1</v>
      </c>
      <c r="H20" s="8"/>
    </row>
    <row r="21" spans="1:8" s="57" customFormat="1" ht="15.75" thickBot="1" x14ac:dyDescent="0.3">
      <c r="A21" s="82"/>
      <c r="B21" s="54" t="s">
        <v>38</v>
      </c>
      <c r="C21" s="55">
        <f>SUM(C8:C20)</f>
        <v>22</v>
      </c>
      <c r="D21" s="55">
        <f>SUM(D8:D20)</f>
        <v>19</v>
      </c>
      <c r="E21" s="56">
        <f t="shared" si="0"/>
        <v>1</v>
      </c>
      <c r="F21" s="83">
        <f>+(D21-C21)/C21</f>
        <v>-0.13636363636363635</v>
      </c>
      <c r="G21" s="82"/>
      <c r="H21" s="82"/>
    </row>
    <row r="22" spans="1:8" x14ac:dyDescent="0.25">
      <c r="B22" s="31" t="s">
        <v>39</v>
      </c>
    </row>
    <row r="23" spans="1:8" x14ac:dyDescent="0.25">
      <c r="B23" s="31" t="s">
        <v>40</v>
      </c>
    </row>
    <row r="24" spans="1:8" x14ac:dyDescent="0.25">
      <c r="B24" s="32" t="s">
        <v>66</v>
      </c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D97E-63C4-497C-BE8C-FF457AA73191}">
  <sheetPr>
    <pageSetUpPr fitToPage="1"/>
  </sheetPr>
  <dimension ref="A1:G24"/>
  <sheetViews>
    <sheetView showWhiteSpace="0" zoomScale="80" zoomScaleNormal="80" zoomScaleSheetLayoutView="30" zoomScalePageLayoutView="50" workbookViewId="0">
      <selection activeCell="J19" sqref="J19"/>
    </sheetView>
  </sheetViews>
  <sheetFormatPr baseColWidth="10" defaultColWidth="11.42578125" defaultRowHeight="15" x14ac:dyDescent="0.25"/>
  <cols>
    <col min="1" max="1" width="5.85546875" style="5" customWidth="1"/>
    <col min="2" max="2" width="13.140625" style="5" bestFit="1" customWidth="1"/>
    <col min="3" max="3" width="15.85546875" style="5" customWidth="1"/>
    <col min="4" max="4" width="13.28515625" style="5" customWidth="1"/>
    <col min="5" max="5" width="15.7109375" style="5" customWidth="1"/>
    <col min="6" max="6" width="20.5703125" style="5" customWidth="1"/>
    <col min="7" max="7" width="6.5703125" style="5" customWidth="1"/>
    <col min="8" max="16384" width="11.42578125" style="5"/>
  </cols>
  <sheetData>
    <row r="1" spans="1:7" ht="76.5" customHeight="1" x14ac:dyDescent="0.25">
      <c r="A1" s="1"/>
      <c r="B1" s="2"/>
      <c r="C1" s="3"/>
      <c r="D1" s="3"/>
      <c r="E1" s="4"/>
      <c r="G1" s="1"/>
    </row>
    <row r="2" spans="1:7" ht="18" customHeight="1" x14ac:dyDescent="0.25">
      <c r="A2" s="1"/>
      <c r="B2" s="65"/>
      <c r="C2" s="66"/>
      <c r="D2" s="66"/>
      <c r="E2" s="66"/>
      <c r="F2" s="67"/>
      <c r="G2" s="1"/>
    </row>
    <row r="3" spans="1:7" s="68" customFormat="1" x14ac:dyDescent="0.25">
      <c r="B3" s="231" t="s">
        <v>86</v>
      </c>
      <c r="C3" s="232"/>
      <c r="D3" s="232"/>
      <c r="E3" s="232"/>
      <c r="F3" s="232"/>
    </row>
    <row r="4" spans="1:7" s="68" customFormat="1" ht="30.75" customHeight="1" x14ac:dyDescent="0.25">
      <c r="B4" s="233" t="s">
        <v>87</v>
      </c>
      <c r="C4" s="234"/>
      <c r="D4" s="234"/>
      <c r="E4" s="234"/>
      <c r="F4" s="234"/>
    </row>
    <row r="5" spans="1:7" s="68" customFormat="1" ht="20.25" customHeight="1" thickBot="1" x14ac:dyDescent="0.3">
      <c r="B5" s="228" t="s">
        <v>30</v>
      </c>
      <c r="C5" s="229"/>
      <c r="D5" s="229"/>
      <c r="E5" s="229"/>
      <c r="F5" s="229"/>
    </row>
    <row r="6" spans="1:7" ht="15" customHeight="1" x14ac:dyDescent="0.25">
      <c r="A6" s="8"/>
      <c r="B6" s="220" t="s">
        <v>69</v>
      </c>
      <c r="C6" s="222" t="s">
        <v>45</v>
      </c>
      <c r="D6" s="223"/>
      <c r="E6" s="223"/>
      <c r="F6" s="225"/>
      <c r="G6" s="8"/>
    </row>
    <row r="7" spans="1:7" ht="15.75" thickBot="1" x14ac:dyDescent="0.3">
      <c r="A7" s="8"/>
      <c r="B7" s="221"/>
      <c r="C7" s="39">
        <v>2019</v>
      </c>
      <c r="D7" s="39">
        <v>2020</v>
      </c>
      <c r="E7" s="39" t="s">
        <v>33</v>
      </c>
      <c r="F7" s="41" t="s">
        <v>34</v>
      </c>
      <c r="G7" s="8"/>
    </row>
    <row r="8" spans="1:7" ht="15" customHeight="1" x14ac:dyDescent="0.25">
      <c r="A8" s="8"/>
      <c r="B8" s="78" t="s">
        <v>49</v>
      </c>
      <c r="C8" s="43">
        <v>3</v>
      </c>
      <c r="D8" s="43">
        <v>3</v>
      </c>
      <c r="E8" s="70">
        <f>+D8/$D$21</f>
        <v>0.11538461538461539</v>
      </c>
      <c r="F8" s="70">
        <f>+(D8-C8)/C8</f>
        <v>0</v>
      </c>
    </row>
    <row r="9" spans="1:7" x14ac:dyDescent="0.25">
      <c r="A9" s="8"/>
      <c r="B9" s="45" t="s">
        <v>50</v>
      </c>
      <c r="C9" s="46">
        <v>0</v>
      </c>
      <c r="D9" s="46">
        <v>1</v>
      </c>
      <c r="E9" s="72">
        <f t="shared" ref="E9:E21" si="0">+D9/$D$21</f>
        <v>3.8461538461538464E-2</v>
      </c>
      <c r="F9" s="72">
        <v>1</v>
      </c>
    </row>
    <row r="10" spans="1:7" x14ac:dyDescent="0.25">
      <c r="A10" s="8"/>
      <c r="B10" s="45" t="s">
        <v>54</v>
      </c>
      <c r="C10" s="48">
        <v>4</v>
      </c>
      <c r="D10" s="48">
        <v>8</v>
      </c>
      <c r="E10" s="73">
        <f t="shared" si="0"/>
        <v>0.30769230769230771</v>
      </c>
      <c r="F10" s="73">
        <f t="shared" ref="F10:F12" si="1">+(D10-C10)/C10</f>
        <v>1</v>
      </c>
    </row>
    <row r="11" spans="1:7" x14ac:dyDescent="0.25">
      <c r="A11" s="8"/>
      <c r="B11" s="45" t="s">
        <v>55</v>
      </c>
      <c r="C11" s="48">
        <v>4</v>
      </c>
      <c r="D11" s="48">
        <v>4</v>
      </c>
      <c r="E11" s="73">
        <f t="shared" si="0"/>
        <v>0.15384615384615385</v>
      </c>
      <c r="F11" s="73">
        <f t="shared" si="1"/>
        <v>0</v>
      </c>
    </row>
    <row r="12" spans="1:7" x14ac:dyDescent="0.25">
      <c r="A12" s="8"/>
      <c r="B12" s="45" t="s">
        <v>56</v>
      </c>
      <c r="C12" s="48">
        <v>8</v>
      </c>
      <c r="D12" s="48">
        <v>9</v>
      </c>
      <c r="E12" s="73">
        <f t="shared" si="0"/>
        <v>0.34615384615384615</v>
      </c>
      <c r="F12" s="73">
        <f t="shared" si="1"/>
        <v>0.125</v>
      </c>
    </row>
    <row r="13" spans="1:7" x14ac:dyDescent="0.25">
      <c r="A13" s="8"/>
      <c r="B13" s="45" t="s">
        <v>57</v>
      </c>
      <c r="C13" s="46">
        <v>0</v>
      </c>
      <c r="D13" s="46">
        <v>0</v>
      </c>
      <c r="E13" s="73">
        <f t="shared" si="0"/>
        <v>0</v>
      </c>
      <c r="F13" s="73">
        <v>0</v>
      </c>
    </row>
    <row r="14" spans="1:7" x14ac:dyDescent="0.25">
      <c r="A14" s="8"/>
      <c r="B14" s="45" t="s">
        <v>62</v>
      </c>
      <c r="C14" s="46">
        <v>0</v>
      </c>
      <c r="D14" s="46">
        <v>0</v>
      </c>
      <c r="E14" s="73">
        <f t="shared" si="0"/>
        <v>0</v>
      </c>
      <c r="F14" s="73">
        <v>0</v>
      </c>
    </row>
    <row r="15" spans="1:7" x14ac:dyDescent="0.25">
      <c r="A15" s="8"/>
      <c r="B15" s="45" t="s">
        <v>58</v>
      </c>
      <c r="C15" s="46">
        <v>0</v>
      </c>
      <c r="D15" s="46">
        <v>0</v>
      </c>
      <c r="E15" s="73">
        <f t="shared" si="0"/>
        <v>0</v>
      </c>
      <c r="F15" s="73">
        <v>0</v>
      </c>
    </row>
    <row r="16" spans="1:7" x14ac:dyDescent="0.25">
      <c r="A16" s="8"/>
      <c r="B16" s="45" t="s">
        <v>59</v>
      </c>
      <c r="C16" s="46">
        <v>0</v>
      </c>
      <c r="D16" s="48">
        <v>1</v>
      </c>
      <c r="E16" s="73">
        <f t="shared" si="0"/>
        <v>3.8461538461538464E-2</v>
      </c>
      <c r="F16" s="73">
        <v>1</v>
      </c>
    </row>
    <row r="17" spans="1:7" ht="15" customHeight="1" x14ac:dyDescent="0.25">
      <c r="A17" s="8"/>
      <c r="B17" s="45" t="s">
        <v>81</v>
      </c>
      <c r="C17" s="46">
        <v>0</v>
      </c>
      <c r="D17" s="46">
        <v>0</v>
      </c>
      <c r="E17" s="73">
        <f t="shared" si="0"/>
        <v>0</v>
      </c>
      <c r="F17" s="73">
        <v>0</v>
      </c>
    </row>
    <row r="18" spans="1:7" x14ac:dyDescent="0.25">
      <c r="A18" s="8"/>
      <c r="B18" s="45" t="s">
        <v>51</v>
      </c>
      <c r="C18" s="46">
        <v>0</v>
      </c>
      <c r="D18" s="46">
        <v>0</v>
      </c>
      <c r="E18" s="73">
        <f t="shared" si="0"/>
        <v>0</v>
      </c>
      <c r="F18" s="73">
        <v>0</v>
      </c>
    </row>
    <row r="19" spans="1:7" x14ac:dyDescent="0.25">
      <c r="A19" s="8"/>
      <c r="B19" s="45" t="s">
        <v>63</v>
      </c>
      <c r="C19" s="46">
        <v>0</v>
      </c>
      <c r="D19" s="46">
        <v>0</v>
      </c>
      <c r="E19" s="73">
        <f t="shared" si="0"/>
        <v>0</v>
      </c>
      <c r="F19" s="73">
        <v>0</v>
      </c>
    </row>
    <row r="20" spans="1:7" ht="15.75" thickBot="1" x14ac:dyDescent="0.3">
      <c r="A20" s="8"/>
      <c r="B20" s="79" t="s">
        <v>60</v>
      </c>
      <c r="C20" s="46">
        <v>0</v>
      </c>
      <c r="D20" s="46">
        <v>0</v>
      </c>
      <c r="E20" s="76">
        <f t="shared" si="0"/>
        <v>0</v>
      </c>
      <c r="F20" s="76">
        <v>0</v>
      </c>
    </row>
    <row r="21" spans="1:7" s="57" customFormat="1" ht="15.75" thickBot="1" x14ac:dyDescent="0.3">
      <c r="A21" s="82"/>
      <c r="B21" s="54" t="s">
        <v>38</v>
      </c>
      <c r="C21" s="55">
        <f>SUM(C8:C20)</f>
        <v>19</v>
      </c>
      <c r="D21" s="55">
        <f>SUM(D8:D20)</f>
        <v>26</v>
      </c>
      <c r="E21" s="56">
        <f t="shared" si="0"/>
        <v>1</v>
      </c>
      <c r="F21" s="83">
        <f>+(D21-C21)/C21</f>
        <v>0.36842105263157893</v>
      </c>
      <c r="G21" s="82"/>
    </row>
    <row r="22" spans="1:7" x14ac:dyDescent="0.25">
      <c r="B22" s="31" t="s">
        <v>39</v>
      </c>
    </row>
    <row r="23" spans="1:7" x14ac:dyDescent="0.25">
      <c r="B23" s="31" t="s">
        <v>40</v>
      </c>
    </row>
    <row r="24" spans="1:7" x14ac:dyDescent="0.25">
      <c r="B24" s="32" t="s">
        <v>66</v>
      </c>
    </row>
  </sheetData>
  <mergeCells count="5">
    <mergeCell ref="B3:F3"/>
    <mergeCell ref="B4:F4"/>
    <mergeCell ref="B5:F5"/>
    <mergeCell ref="B6:B7"/>
    <mergeCell ref="C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29</vt:i4>
      </vt:variant>
    </vt:vector>
  </HeadingPairs>
  <TitlesOfParts>
    <vt:vector size="44" baseType="lpstr">
      <vt:lpstr>Indice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2'!Área_de_impresión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Indice!Área_de_impresión</vt:lpstr>
      <vt:lpstr>'Cuadro 1'!Títulos_a_imprimir</vt:lpstr>
      <vt:lpstr>'Cuadro 10'!Títulos_a_imprimir</vt:lpstr>
      <vt:lpstr>'Cuadro 11'!Títulos_a_imprimir</vt:lpstr>
      <vt:lpstr>'Cuadro 12'!Títulos_a_imprimir</vt:lpstr>
      <vt:lpstr>'Cuadro 13'!Títulos_a_imprimir</vt:lpstr>
      <vt:lpstr>'Cuadro 14'!Títulos_a_imprimir</vt:lpstr>
      <vt:lpstr>'Cuadro 2'!Títulos_a_imprimir</vt:lpstr>
      <vt:lpstr>'Cuadro 3'!Títulos_a_imprimir</vt:lpstr>
      <vt:lpstr>'Cuadro 4'!Títulos_a_imprimir</vt:lpstr>
      <vt:lpstr>'Cuadro 5'!Títulos_a_imprimir</vt:lpstr>
      <vt:lpstr>'Cuadro 6'!Títulos_a_imprimir</vt:lpstr>
      <vt:lpstr>'Cuadro 7'!Títulos_a_imprimir</vt:lpstr>
      <vt:lpstr>'Cuadro 8'!Títulos_a_imprimir</vt:lpstr>
      <vt:lpstr>'Cuadro 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Lina</cp:lastModifiedBy>
  <cp:lastPrinted>2021-11-11T21:41:48Z</cp:lastPrinted>
  <dcterms:created xsi:type="dcterms:W3CDTF">2021-11-11T20:51:07Z</dcterms:created>
  <dcterms:modified xsi:type="dcterms:W3CDTF">2021-11-11T21:41:58Z</dcterms:modified>
</cp:coreProperties>
</file>